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455" tabRatio="314" activeTab="0"/>
  </bookViews>
  <sheets>
    <sheet name="Sheet1" sheetId="1" r:id="rId1"/>
  </sheets>
  <definedNames>
    <definedName name="Excel_BuiltIn_Print_Area_1">'Sheet1'!$A$1:$L$82</definedName>
    <definedName name="Excel_BuiltIn_Print_Area_1_1">'Sheet1'!#REF!</definedName>
    <definedName name="Excel_BuiltIn_Print_Area_1_1_1">'Sheet1'!#REF!</definedName>
    <definedName name="_xlnm.Print_Area" localSheetId="0">'Sheet1'!$A$1:$L$106</definedName>
    <definedName name="Sprzedawca" comment="SaniWell">'Sheet1'!#REF!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<sst xmlns="http://schemas.openxmlformats.org/spreadsheetml/2006/main" count="407" uniqueCount="135">
  <si>
    <t>PRACE BUDOWLANE</t>
  </si>
  <si>
    <t>Lp.</t>
  </si>
  <si>
    <t>Produkt / Usługa</t>
  </si>
  <si>
    <t>Zdjęcie</t>
  </si>
  <si>
    <t>Specyfikacja</t>
  </si>
  <si>
    <t>Producent</t>
  </si>
  <si>
    <t>Sprzedawca</t>
  </si>
  <si>
    <t>ilość</t>
  </si>
  <si>
    <t>jedn.</t>
  </si>
  <si>
    <t>cena netto</t>
  </si>
  <si>
    <t>wartość netto</t>
  </si>
  <si>
    <t>VAT</t>
  </si>
  <si>
    <t>wartość brutto</t>
  </si>
  <si>
    <t>szt.</t>
  </si>
  <si>
    <t>suma</t>
  </si>
  <si>
    <t>RAZEM</t>
  </si>
  <si>
    <t>POSADZKI</t>
  </si>
  <si>
    <t xml:space="preserve">ilość </t>
  </si>
  <si>
    <t>Saniwell</t>
  </si>
  <si>
    <t>m2</t>
  </si>
  <si>
    <t>COKOŁY I GZYMSY</t>
  </si>
  <si>
    <t>mb</t>
  </si>
  <si>
    <t>WYKOŃCZENIE ŚCIAN</t>
  </si>
  <si>
    <t>Płytki ścienne – kolor</t>
  </si>
  <si>
    <t>CERAMIKA I ARMATURA</t>
  </si>
  <si>
    <t>Zestaw natryskowy</t>
  </si>
  <si>
    <t>Bateria kuchenna</t>
  </si>
  <si>
    <t>Drzwi wewnętrzne</t>
  </si>
  <si>
    <t>OŚWIETLENIE</t>
  </si>
  <si>
    <t>Oświetlenie LED</t>
  </si>
  <si>
    <t>MEBLE I DEKORACJE</t>
  </si>
  <si>
    <t>Łazienka</t>
  </si>
  <si>
    <t>Kuchnia i pokój dzienny</t>
  </si>
  <si>
    <t>Hall</t>
  </si>
  <si>
    <t>Sypialnia</t>
  </si>
  <si>
    <t>Lp/</t>
  </si>
  <si>
    <t>RTV i AGD</t>
  </si>
  <si>
    <t>Lodówka do zabudowy</t>
  </si>
  <si>
    <t>Zmywarka do zabudowy</t>
  </si>
  <si>
    <t>Płyta grzewcza</t>
  </si>
  <si>
    <t>Uchwyt do telewizora</t>
  </si>
  <si>
    <t>Piekarnik</t>
  </si>
  <si>
    <t>Krzesła</t>
  </si>
  <si>
    <t xml:space="preserve">Stolik kuchenny </t>
  </si>
  <si>
    <t xml:space="preserve">Karnisze i zasłony </t>
  </si>
  <si>
    <t xml:space="preserve">Malowanie ścian i sufitów </t>
  </si>
  <si>
    <t>Gzymsy, ozdoby ścian, profile naklejane, inne</t>
  </si>
  <si>
    <t>SaniWell</t>
  </si>
  <si>
    <t xml:space="preserve">Przykładowa cena za montaż z materiałami. </t>
  </si>
  <si>
    <t xml:space="preserve">Malowanie dodatkowe, niestandardowe, małe powierzchnie, precyzyjne np.. farbą tablicową. </t>
  </si>
  <si>
    <t xml:space="preserve">Tapeta ścienna na jednej ze ścian, fototapera itp.. </t>
  </si>
  <si>
    <t xml:space="preserve">Zestaw miska WC+deska woloopadająca. </t>
  </si>
  <si>
    <t xml:space="preserve">Wanna akrylowa 170 cm z przelewm kpl. </t>
  </si>
  <si>
    <t>Umywalka nablatowa, półblatowa inna, do szafki łazienkowej lub wisząca z syfonem, korkiem klik-klak, zaworkami do przyłaczenia baterii</t>
  </si>
  <si>
    <t>Drzwi przesuwne chowane w ścianie.</t>
  </si>
  <si>
    <t>rolka</t>
  </si>
  <si>
    <t>Lampa wisząca salon, sypialnia</t>
  </si>
  <si>
    <t>Oprawa natynkowa kuchnia, przedpokój</t>
  </si>
  <si>
    <t>kpl.</t>
  </si>
  <si>
    <t>Ścianka szklana do prysznica walk-in</t>
  </si>
  <si>
    <t>Zlewozmywak kuchenny</t>
  </si>
  <si>
    <t>Lustro do łazienki do wklejenia w ściane</t>
  </si>
  <si>
    <t>Zabudowa kuchenna, meble gotowe np.. Ikea</t>
  </si>
  <si>
    <t>Sofa rozkładana</t>
  </si>
  <si>
    <t>Lampa na biurko lub stojąca</t>
  </si>
  <si>
    <t>Oprawa wpuszczana w sufit, łazienkowa, wodoodporna</t>
  </si>
  <si>
    <t>Lampka nocna ścienna przy łóżku - sypialnia</t>
  </si>
  <si>
    <t>Stolik kawowy przy sofie</t>
  </si>
  <si>
    <t>Lustro wiszące w przedpokoju</t>
  </si>
  <si>
    <t>biurko</t>
  </si>
  <si>
    <t>Łóżko podwójne z materacem</t>
  </si>
  <si>
    <t>Pufa, inne</t>
  </si>
  <si>
    <t xml:space="preserve">Pralka </t>
  </si>
  <si>
    <t>Suma</t>
  </si>
  <si>
    <t>Podłoga pozostała część mieszkania</t>
  </si>
  <si>
    <t>Cena bez materiału. Farba ok.. 70 zł / pół litra</t>
  </si>
  <si>
    <t>Płytki ścienne – mozaika / dekor</t>
  </si>
  <si>
    <t>Stelaz podtynkowy do WC z przyciskiem</t>
  </si>
  <si>
    <t>Produkty wyposażenia łazienek zamawiane w sklepie internetowym Sanitbuy.pl</t>
  </si>
  <si>
    <t>Kinkiety do łazienki nad lustro</t>
  </si>
  <si>
    <t>inne pozycje</t>
  </si>
  <si>
    <t>Dostawa i montaz mebli np.. Ikea</t>
  </si>
  <si>
    <t>Szafa typ Ikea</t>
  </si>
  <si>
    <t xml:space="preserve">Bateria umywalkowa stojąca </t>
  </si>
  <si>
    <t>Bateria wannowa z zestawem prysznicowym</t>
  </si>
  <si>
    <t xml:space="preserve">W przypadku kabiny natryskowej </t>
  </si>
  <si>
    <t>Okap w zabudowie szafkowej</t>
  </si>
  <si>
    <t>Lustro na wymiar 80x120cm - wersja Casual</t>
  </si>
  <si>
    <t>Materiały wykończeniowe</t>
  </si>
  <si>
    <t>Materiały do wykonania prac remontowo-budowkanych (impregnaty, kleje, fugi, farby, płyty GK, drobne narzędzia  itd.)</t>
  </si>
  <si>
    <t>Panel podłogowy wraz z materiałami niezbędnymi do ulożenia podłogi: podkład, folia. Ilośc z nadmiarem</t>
  </si>
  <si>
    <t xml:space="preserve">Płytka podłogowa z nadmiarem na odpad </t>
  </si>
  <si>
    <t>Poniższe ceny nie stanowią oferty firmy SaniWell. Podane wartości sa orientacyjne. Cena wykończenia jest każdorazowo indywidualnie wyliczana</t>
  </si>
  <si>
    <t xml:space="preserve">Listwa przypodłogowa, biała, MDF + kleje, akryl + listwy aluminiu łącząca panel z płytką (pod drzwiami, kuchnia/salon
</t>
  </si>
  <si>
    <t>Płytki podłogowe łazienka i kuchnia</t>
  </si>
  <si>
    <t>Parapety</t>
  </si>
  <si>
    <t>Parapety z konglometatu lub tworzywo, drewno</t>
  </si>
  <si>
    <t>Cokół (listwa przypodłogowa)</t>
  </si>
  <si>
    <t>Cena tej pracy, impregnatów i farb ujęta jest w pracach remontowo-budowlanych. W pakiecie Komfort przyjmujemy możliwośc malowania ścian w 2 kolorach np. ściany w salonie jeden kolor, ściany w sypiali drugi kolor. W standardzie "wchodzisz i mieszkasz" nie ma ograniczeń co do sposobu malowania</t>
  </si>
  <si>
    <t xml:space="preserve">Mozaiki i dekoracje możliwe w pakiecie Premium i "wchodzisz i mieszkasz" </t>
  </si>
  <si>
    <t xml:space="preserve">Podana przykładowa cena za rolkę tapety </t>
  </si>
  <si>
    <t>Parawan nawannowy</t>
  </si>
  <si>
    <t xml:space="preserve">Parawane jedno lub wielo częściowy składany </t>
  </si>
  <si>
    <t xml:space="preserve">Szafka łazienkowa podumywalkowa  60 cm + lustro wiszące </t>
  </si>
  <si>
    <t>Odpływ liniowy lub brodzik z syfonem</t>
  </si>
  <si>
    <t>Akcesoria łazienkowe: wieszak na ręcznik, uchwyt papieru inne…</t>
  </si>
  <si>
    <t>pkl</t>
  </si>
  <si>
    <t>Wykonanie zabudowy drzwi chowanych w ściane</t>
  </si>
  <si>
    <t xml:space="preserve">Taśma LED, profil z blendą, transformator. Cena zależna od ilosci. Dłuższe odcinki sa proporcjonalnie tańsze. </t>
  </si>
  <si>
    <t xml:space="preserve">Zabudowa łazienkowa </t>
  </si>
  <si>
    <t>Nowy grzejnik łazienkowy / pokojowy</t>
  </si>
  <si>
    <t>Dodatkowa zabudowa łazeinki np. szafki nad WC</t>
  </si>
  <si>
    <t>Ceny kuchni w zalezności od oczekiwań inwestora mogą się zasadniczo różnić od podanej kwoty</t>
  </si>
  <si>
    <t>Ceny mebli będą zależne od użytego materiału, ilości, wielkości, stopnia trudnosci, rozwiązań technicznych</t>
  </si>
  <si>
    <t xml:space="preserve">Inne meble: salon, kuchnia, przedpokój  (np.. Szafka w zabudowie, biurko inne ) </t>
  </si>
  <si>
    <t xml:space="preserve">Stolik/szafka nocna przy łóżku </t>
  </si>
  <si>
    <t xml:space="preserve">Komplet zasłon i karniszy do całego mieszkania </t>
  </si>
  <si>
    <t xml:space="preserve">Płytki w łazience. Od pakietu komfort również możliwe wykończenie pas płytek w kuchni. </t>
  </si>
  <si>
    <t xml:space="preserve">Umywalka </t>
  </si>
  <si>
    <t xml:space="preserve">Zmiana grzejnika z wersji deweloperskiej na model dekoracyjny + zawór  </t>
  </si>
  <si>
    <t>Syfony, zaworki, przyłącza</t>
  </si>
  <si>
    <t>STOLARKA DRZWIOWA, SCHODY</t>
  </si>
  <si>
    <t xml:space="preserve">Drzwi przesuwne </t>
  </si>
  <si>
    <t>Schody</t>
  </si>
  <si>
    <t>przyjęto dwoje drzwi: do łazienki i sypialni + klamki. W cenie montaz</t>
  </si>
  <si>
    <t>Drzwi przesuwne na prowadnicy</t>
  </si>
  <si>
    <t>Schody drewniane dębowe, samonośne lub obłożenie schodów betonowych, barierki, pochwyty - kpl</t>
  </si>
  <si>
    <t>Osprzet elektryczny</t>
  </si>
  <si>
    <t>Uzupełnienie brakującego osprzętu lu jego zamiana na inny</t>
  </si>
  <si>
    <t xml:space="preserve">kpl. </t>
  </si>
  <si>
    <t>Inne elementy</t>
  </si>
  <si>
    <t>Telewizor</t>
  </si>
  <si>
    <r>
      <t xml:space="preserve">Prace remontowo- budowlane, montaż produktów i wyposażenia (łazienka, podłogi, drzwi, elektryka inne).  </t>
    </r>
    <r>
      <rPr>
        <sz val="10"/>
        <color indexed="10"/>
        <rFont val="Calibri"/>
        <family val="2"/>
      </rPr>
      <t xml:space="preserve"> </t>
    </r>
  </si>
  <si>
    <t xml:space="preserve">Specyfikacja wykończenia i wyposażenia mieszkania. Wpisz cene i ilość, ewentualnie dopisz własne produkty. 
Poznaj orientacyjną cenę wykończenia nowego mieszkania wraz z wyposażeniem.  </t>
  </si>
  <si>
    <r>
      <rPr>
        <b/>
        <u val="single"/>
        <sz val="9.5"/>
        <color indexed="12"/>
        <rFont val="Arial"/>
        <family val="2"/>
      </rPr>
      <t>Wersja "wchodzisz i mieszkasz"</t>
    </r>
    <r>
      <rPr>
        <u val="single"/>
        <sz val="9.5"/>
        <color indexed="12"/>
        <rFont val="Arial"/>
        <family val="2"/>
      </rPr>
      <t xml:space="preserve"> - mieszkanie ok. 45 mkw. Gładzie, sufity podwieszane, spore zmiany w elektryce i hydraulice, montaż oświetlenia, ozdobne elementy np. cegła, tapeta itp. Więcej informacji w podstronie o standardzie "wchodzisz i mieszkasz". Wartość końcowa zależna od zakresu prac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</si>
</sst>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.00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"/>
      <family val="2"/>
    </font>
    <font>
      <sz val="11"/>
      <color indexed="8"/>
      <name val="Czcionka tekstu podstawowego"/>
      <family val="2"/>
    </font>
    <font>
      <u val="single"/>
      <sz val="9.5"/>
      <color indexed="12"/>
      <name val="Arial"/>
      <family val="2"/>
    </font>
    <font>
      <sz val="10"/>
      <color indexed="10"/>
      <name val="Calibri"/>
      <family val="2"/>
    </font>
    <font>
      <b/>
      <u val="single"/>
      <sz val="9.5"/>
      <color indexed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10"/>
      <name val="Czcionka tekstu podstawowego"/>
      <family val="2"/>
    </font>
    <font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53"/>
      <name val="Calibri"/>
      <family val="2"/>
    </font>
    <font>
      <u val="single"/>
      <sz val="9.5"/>
      <color indexed="12"/>
      <name val="Calibri"/>
      <family val="2"/>
    </font>
    <font>
      <sz val="145"/>
      <color indexed="62"/>
      <name val="Times New Roman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9.5"/>
      <color theme="10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3" fillId="0" borderId="0" xfId="0" applyNumberFormat="1" applyFont="1" applyAlignment="1">
      <alignment horizontal="center" vertical="center" wrapText="1"/>
    </xf>
    <xf numFmtId="0" fontId="25" fillId="0" borderId="0" xfId="0" applyNumberFormat="1" applyFont="1" applyAlignment="1">
      <alignment horizontal="left" vertical="center" wrapText="1"/>
    </xf>
    <xf numFmtId="0" fontId="23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left" vertical="center"/>
    </xf>
    <xf numFmtId="9" fontId="23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164" fontId="24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2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164" fontId="23" fillId="0" borderId="0" xfId="0" applyNumberFormat="1" applyFont="1" applyFill="1" applyAlignment="1">
      <alignment horizontal="left" vertical="center"/>
    </xf>
    <xf numFmtId="9" fontId="23" fillId="0" borderId="0" xfId="0" applyNumberFormat="1" applyFont="1" applyFill="1" applyAlignment="1">
      <alignment horizontal="left" vertical="center"/>
    </xf>
    <xf numFmtId="164" fontId="23" fillId="0" borderId="0" xfId="0" applyNumberFormat="1" applyFont="1" applyFill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48" fillId="0" borderId="0" xfId="44" applyFont="1" applyAlignment="1" applyProtection="1">
      <alignment horizontal="left" vertical="center" wrapText="1"/>
      <protection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left" vertical="center"/>
    </xf>
    <xf numFmtId="9" fontId="25" fillId="0" borderId="0" xfId="0" applyNumberFormat="1" applyFont="1" applyAlignment="1">
      <alignment horizontal="left" vertical="center"/>
    </xf>
    <xf numFmtId="0" fontId="23" fillId="0" borderId="0" xfId="0" applyNumberFormat="1" applyFont="1" applyFill="1" applyAlignment="1">
      <alignment horizontal="left" vertical="center" wrapText="1"/>
    </xf>
    <xf numFmtId="0" fontId="23" fillId="0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3" fillId="33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164" fontId="23" fillId="0" borderId="0" xfId="0" applyNumberFormat="1" applyFont="1" applyBorder="1" applyAlignment="1">
      <alignment horizontal="left" vertical="center"/>
    </xf>
    <xf numFmtId="0" fontId="23" fillId="33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3" fillId="0" borderId="11" xfId="0" applyNumberFormat="1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4" fillId="33" borderId="0" xfId="0" applyFont="1" applyFill="1" applyBorder="1" applyAlignment="1">
      <alignment horizontal="left" vertical="center"/>
    </xf>
    <xf numFmtId="0" fontId="24" fillId="34" borderId="12" xfId="0" applyFont="1" applyFill="1" applyBorder="1" applyAlignment="1">
      <alignment horizontal="left" vertical="center"/>
    </xf>
    <xf numFmtId="0" fontId="24" fillId="34" borderId="12" xfId="0" applyFont="1" applyFill="1" applyBorder="1" applyAlignment="1">
      <alignment horizontal="center" vertical="center"/>
    </xf>
    <xf numFmtId="164" fontId="24" fillId="34" borderId="10" xfId="0" applyNumberFormat="1" applyFont="1" applyFill="1" applyBorder="1" applyAlignment="1">
      <alignment horizontal="right" vertical="center"/>
    </xf>
    <xf numFmtId="0" fontId="23" fillId="34" borderId="10" xfId="0" applyFont="1" applyFill="1" applyBorder="1" applyAlignment="1">
      <alignment/>
    </xf>
    <xf numFmtId="0" fontId="23" fillId="0" borderId="0" xfId="0" applyNumberFormat="1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3" fillId="35" borderId="12" xfId="0" applyFont="1" applyFill="1" applyBorder="1" applyAlignment="1">
      <alignment horizontal="left" vertical="center"/>
    </xf>
    <xf numFmtId="0" fontId="23" fillId="35" borderId="13" xfId="0" applyFont="1" applyFill="1" applyBorder="1" applyAlignment="1">
      <alignment horizontal="left" vertical="center"/>
    </xf>
    <xf numFmtId="0" fontId="23" fillId="35" borderId="14" xfId="0" applyFont="1" applyFill="1" applyBorder="1" applyAlignment="1">
      <alignment horizontal="left" vertical="center"/>
    </xf>
    <xf numFmtId="0" fontId="23" fillId="36" borderId="12" xfId="0" applyNumberFormat="1" applyFont="1" applyFill="1" applyBorder="1" applyAlignment="1">
      <alignment horizontal="left" vertical="center"/>
    </xf>
    <xf numFmtId="0" fontId="23" fillId="36" borderId="13" xfId="0" applyNumberFormat="1" applyFont="1" applyFill="1" applyBorder="1" applyAlignment="1">
      <alignment horizontal="left" vertical="center"/>
    </xf>
    <xf numFmtId="0" fontId="23" fillId="36" borderId="14" xfId="0" applyNumberFormat="1" applyFont="1" applyFill="1" applyBorder="1" applyAlignment="1">
      <alignment horizontal="left" vertical="center"/>
    </xf>
    <xf numFmtId="0" fontId="23" fillId="37" borderId="12" xfId="0" applyNumberFormat="1" applyFont="1" applyFill="1" applyBorder="1" applyAlignment="1">
      <alignment horizontal="left" vertical="center"/>
    </xf>
    <xf numFmtId="0" fontId="23" fillId="37" borderId="13" xfId="0" applyNumberFormat="1" applyFont="1" applyFill="1" applyBorder="1" applyAlignment="1">
      <alignment horizontal="left" vertical="center"/>
    </xf>
    <xf numFmtId="0" fontId="23" fillId="37" borderId="14" xfId="0" applyNumberFormat="1" applyFont="1" applyFill="1" applyBorder="1" applyAlignment="1">
      <alignment horizontal="left" vertical="center"/>
    </xf>
    <xf numFmtId="0" fontId="23" fillId="36" borderId="12" xfId="0" applyFont="1" applyFill="1" applyBorder="1" applyAlignment="1">
      <alignment horizontal="left" vertical="center"/>
    </xf>
    <xf numFmtId="0" fontId="23" fillId="36" borderId="13" xfId="0" applyFont="1" applyFill="1" applyBorder="1" applyAlignment="1">
      <alignment horizontal="left" vertical="center"/>
    </xf>
    <xf numFmtId="0" fontId="23" fillId="36" borderId="14" xfId="0" applyFont="1" applyFill="1" applyBorder="1" applyAlignment="1">
      <alignment horizontal="left" vertical="center"/>
    </xf>
    <xf numFmtId="0" fontId="23" fillId="36" borderId="10" xfId="0" applyNumberFormat="1" applyFont="1" applyFill="1" applyBorder="1" applyAlignment="1">
      <alignment horizontal="left" vertical="center"/>
    </xf>
    <xf numFmtId="0" fontId="23" fillId="36" borderId="10" xfId="0" applyFont="1" applyFill="1" applyBorder="1" applyAlignment="1">
      <alignment horizontal="left" vertical="center"/>
    </xf>
    <xf numFmtId="0" fontId="34" fillId="0" borderId="0" xfId="44" applyAlignment="1" applyProtection="1">
      <alignment horizontal="center" vertical="center" wrapText="1"/>
      <protection/>
    </xf>
    <xf numFmtId="0" fontId="2" fillId="0" borderId="0" xfId="44" applyFont="1" applyAlignment="1" applyProtection="1">
      <alignment horizontal="center" vertical="center" wrapText="1"/>
      <protection/>
    </xf>
    <xf numFmtId="0" fontId="27" fillId="0" borderId="0" xfId="44" applyFont="1" applyAlignment="1" applyProtection="1">
      <alignment horizontal="center" vertical="center" wrapText="1"/>
      <protection/>
    </xf>
    <xf numFmtId="0" fontId="22" fillId="38" borderId="12" xfId="0" applyNumberFormat="1" applyFont="1" applyFill="1" applyBorder="1" applyAlignment="1">
      <alignment horizontal="left" vertical="center" wrapText="1"/>
    </xf>
    <xf numFmtId="0" fontId="22" fillId="38" borderId="13" xfId="0" applyNumberFormat="1" applyFont="1" applyFill="1" applyBorder="1" applyAlignment="1">
      <alignment horizontal="left" vertical="center" wrapText="1"/>
    </xf>
    <xf numFmtId="0" fontId="22" fillId="38" borderId="14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E6E6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54</xdr:row>
      <xdr:rowOff>47625</xdr:rowOff>
    </xdr:from>
    <xdr:to>
      <xdr:col>2</xdr:col>
      <xdr:colOff>1095375</xdr:colOff>
      <xdr:row>54</xdr:row>
      <xdr:rowOff>914400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33680400"/>
          <a:ext cx="1009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53</xdr:row>
      <xdr:rowOff>142875</xdr:rowOff>
    </xdr:from>
    <xdr:to>
      <xdr:col>2</xdr:col>
      <xdr:colOff>904875</xdr:colOff>
      <xdr:row>53</xdr:row>
      <xdr:rowOff>1095375</xdr:rowOff>
    </xdr:to>
    <xdr:pic>
      <xdr:nvPicPr>
        <xdr:cNvPr id="2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32461200"/>
          <a:ext cx="581025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219075</xdr:colOff>
      <xdr:row>44</xdr:row>
      <xdr:rowOff>28575</xdr:rowOff>
    </xdr:from>
    <xdr:to>
      <xdr:col>2</xdr:col>
      <xdr:colOff>819150</xdr:colOff>
      <xdr:row>45</xdr:row>
      <xdr:rowOff>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26670000"/>
          <a:ext cx="600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46</xdr:row>
      <xdr:rowOff>28575</xdr:rowOff>
    </xdr:from>
    <xdr:to>
      <xdr:col>2</xdr:col>
      <xdr:colOff>1057275</xdr:colOff>
      <xdr:row>46</xdr:row>
      <xdr:rowOff>781050</xdr:rowOff>
    </xdr:to>
    <xdr:pic>
      <xdr:nvPicPr>
        <xdr:cNvPr id="4" name="Picture 135" descr="System Do Drzwi Przesuwnych Design Line REA, Valcomp - Akcesoria - sklep  meble.p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19275" y="28641675"/>
          <a:ext cx="1019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0</xdr:row>
      <xdr:rowOff>0</xdr:rowOff>
    </xdr:from>
    <xdr:to>
      <xdr:col>11</xdr:col>
      <xdr:colOff>1066800</xdr:colOff>
      <xdr:row>1</xdr:row>
      <xdr:rowOff>19050</xdr:rowOff>
    </xdr:to>
    <xdr:pic>
      <xdr:nvPicPr>
        <xdr:cNvPr id="5" name="Obraz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15475" y="0"/>
          <a:ext cx="2371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1485900</xdr:colOff>
      <xdr:row>3</xdr:row>
      <xdr:rowOff>0</xdr:rowOff>
    </xdr:from>
    <xdr:ext cx="7124700" cy="2228850"/>
    <xdr:sp>
      <xdr:nvSpPr>
        <xdr:cNvPr id="6" name="Prostokąt 1"/>
        <xdr:cNvSpPr>
          <a:spLocks/>
        </xdr:cNvSpPr>
      </xdr:nvSpPr>
      <xdr:spPr>
        <a:xfrm>
          <a:off x="1724025" y="1123950"/>
          <a:ext cx="71247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500" b="0" i="0" u="none" baseline="0">
              <a:solidFill>
                <a:srgbClr val="333399"/>
              </a:solidFill>
            </a:rPr>
            <a:t>SaniWell</a:t>
          </a:r>
        </a:p>
      </xdr:txBody>
    </xdr:sp>
    <xdr:clientData/>
  </xdr:oneCellAnchor>
  <xdr:oneCellAnchor>
    <xdr:from>
      <xdr:col>2</xdr:col>
      <xdr:colOff>38100</xdr:colOff>
      <xdr:row>18</xdr:row>
      <xdr:rowOff>1076325</xdr:rowOff>
    </xdr:from>
    <xdr:ext cx="7124700" cy="2228850"/>
    <xdr:sp>
      <xdr:nvSpPr>
        <xdr:cNvPr id="7" name="Prostokąt 7"/>
        <xdr:cNvSpPr>
          <a:spLocks/>
        </xdr:cNvSpPr>
      </xdr:nvSpPr>
      <xdr:spPr>
        <a:xfrm>
          <a:off x="1819275" y="8724900"/>
          <a:ext cx="71247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500" b="0" i="0" u="none" baseline="0">
              <a:solidFill>
                <a:srgbClr val="333399"/>
              </a:solidFill>
            </a:rPr>
            <a:t>SaniWell</a:t>
          </a:r>
        </a:p>
      </xdr:txBody>
    </xdr:sp>
    <xdr:clientData/>
  </xdr:oneCellAnchor>
  <xdr:oneCellAnchor>
    <xdr:from>
      <xdr:col>2</xdr:col>
      <xdr:colOff>95250</xdr:colOff>
      <xdr:row>27</xdr:row>
      <xdr:rowOff>723900</xdr:rowOff>
    </xdr:from>
    <xdr:ext cx="7124700" cy="2238375"/>
    <xdr:sp>
      <xdr:nvSpPr>
        <xdr:cNvPr id="8" name="Prostokąt 9"/>
        <xdr:cNvSpPr>
          <a:spLocks/>
        </xdr:cNvSpPr>
      </xdr:nvSpPr>
      <xdr:spPr>
        <a:xfrm>
          <a:off x="1876425" y="14077950"/>
          <a:ext cx="7124700" cy="223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500" b="0" i="0" u="none" baseline="0">
              <a:solidFill>
                <a:srgbClr val="333399"/>
              </a:solidFill>
            </a:rPr>
            <a:t>SaniWell</a:t>
          </a:r>
        </a:p>
      </xdr:txBody>
    </xdr:sp>
    <xdr:clientData/>
  </xdr:oneCellAnchor>
  <xdr:oneCellAnchor>
    <xdr:from>
      <xdr:col>1</xdr:col>
      <xdr:colOff>1466850</xdr:colOff>
      <xdr:row>54</xdr:row>
      <xdr:rowOff>9525</xdr:rowOff>
    </xdr:from>
    <xdr:ext cx="7124700" cy="2228850"/>
    <xdr:sp>
      <xdr:nvSpPr>
        <xdr:cNvPr id="9" name="Prostokąt 10"/>
        <xdr:cNvSpPr>
          <a:spLocks/>
        </xdr:cNvSpPr>
      </xdr:nvSpPr>
      <xdr:spPr>
        <a:xfrm>
          <a:off x="1704975" y="33642300"/>
          <a:ext cx="71247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500" b="0" i="0" u="none" baseline="0">
              <a:solidFill>
                <a:srgbClr val="333399"/>
              </a:solidFill>
            </a:rPr>
            <a:t>SaniWell</a:t>
          </a:r>
        </a:p>
      </xdr:txBody>
    </xdr:sp>
    <xdr:clientData/>
  </xdr:oneCellAnchor>
  <xdr:oneCellAnchor>
    <xdr:from>
      <xdr:col>1</xdr:col>
      <xdr:colOff>1447800</xdr:colOff>
      <xdr:row>68</xdr:row>
      <xdr:rowOff>409575</xdr:rowOff>
    </xdr:from>
    <xdr:ext cx="7124700" cy="2228850"/>
    <xdr:sp>
      <xdr:nvSpPr>
        <xdr:cNvPr id="10" name="Prostokąt 11"/>
        <xdr:cNvSpPr>
          <a:spLocks/>
        </xdr:cNvSpPr>
      </xdr:nvSpPr>
      <xdr:spPr>
        <a:xfrm>
          <a:off x="1685925" y="41852850"/>
          <a:ext cx="71247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500" b="0" i="0" u="none" baseline="0">
              <a:solidFill>
                <a:srgbClr val="333399"/>
              </a:solidFill>
            </a:rPr>
            <a:t>SaniWell</a:t>
          </a:r>
        </a:p>
      </xdr:txBody>
    </xdr:sp>
    <xdr:clientData/>
  </xdr:oneCellAnchor>
  <xdr:oneCellAnchor>
    <xdr:from>
      <xdr:col>1</xdr:col>
      <xdr:colOff>1447800</xdr:colOff>
      <xdr:row>84</xdr:row>
      <xdr:rowOff>390525</xdr:rowOff>
    </xdr:from>
    <xdr:ext cx="7124700" cy="2228850"/>
    <xdr:sp>
      <xdr:nvSpPr>
        <xdr:cNvPr id="11" name="Prostokąt 12"/>
        <xdr:cNvSpPr>
          <a:spLocks/>
        </xdr:cNvSpPr>
      </xdr:nvSpPr>
      <xdr:spPr>
        <a:xfrm>
          <a:off x="1685925" y="51387375"/>
          <a:ext cx="71247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500" b="0" i="0" u="none" baseline="0">
              <a:solidFill>
                <a:srgbClr val="333399"/>
              </a:solidFill>
            </a:rPr>
            <a:t>SaniWell</a:t>
          </a:r>
        </a:p>
      </xdr:txBody>
    </xdr:sp>
    <xdr:clientData/>
  </xdr:oneCellAnchor>
  <xdr:oneCellAnchor>
    <xdr:from>
      <xdr:col>1</xdr:col>
      <xdr:colOff>1409700</xdr:colOff>
      <xdr:row>94</xdr:row>
      <xdr:rowOff>142875</xdr:rowOff>
    </xdr:from>
    <xdr:ext cx="7124700" cy="2390775"/>
    <xdr:sp>
      <xdr:nvSpPr>
        <xdr:cNvPr id="12" name="Prostokąt 13"/>
        <xdr:cNvSpPr>
          <a:spLocks/>
        </xdr:cNvSpPr>
      </xdr:nvSpPr>
      <xdr:spPr>
        <a:xfrm>
          <a:off x="1647825" y="57083325"/>
          <a:ext cx="712470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500" b="0" i="0" u="none" baseline="0">
              <a:solidFill>
                <a:srgbClr val="333399"/>
              </a:solidFill>
            </a:rPr>
            <a:t>SaniWell</a:t>
          </a:r>
        </a:p>
      </xdr:txBody>
    </xdr:sp>
    <xdr:clientData/>
  </xdr:oneCellAnchor>
  <xdr:oneCellAnchor>
    <xdr:from>
      <xdr:col>2</xdr:col>
      <xdr:colOff>57150</xdr:colOff>
      <xdr:row>44</xdr:row>
      <xdr:rowOff>409575</xdr:rowOff>
    </xdr:from>
    <xdr:ext cx="7124700" cy="2228850"/>
    <xdr:sp>
      <xdr:nvSpPr>
        <xdr:cNvPr id="13" name="Prostokąt 14"/>
        <xdr:cNvSpPr>
          <a:spLocks/>
        </xdr:cNvSpPr>
      </xdr:nvSpPr>
      <xdr:spPr>
        <a:xfrm>
          <a:off x="1838325" y="27051000"/>
          <a:ext cx="71247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500" b="0" i="0" u="none" baseline="0">
              <a:solidFill>
                <a:srgbClr val="333399"/>
              </a:solidFill>
            </a:rPr>
            <a:t>SaniWell</a:t>
          </a:r>
        </a:p>
      </xdr:txBody>
    </xdr:sp>
    <xdr:clientData/>
  </xdr:oneCellAnchor>
  <xdr:oneCellAnchor>
    <xdr:from>
      <xdr:col>1</xdr:col>
      <xdr:colOff>1466850</xdr:colOff>
      <xdr:row>36</xdr:row>
      <xdr:rowOff>714375</xdr:rowOff>
    </xdr:from>
    <xdr:ext cx="7124700" cy="2228850"/>
    <xdr:sp>
      <xdr:nvSpPr>
        <xdr:cNvPr id="14" name="Prostokąt 15"/>
        <xdr:cNvSpPr>
          <a:spLocks/>
        </xdr:cNvSpPr>
      </xdr:nvSpPr>
      <xdr:spPr>
        <a:xfrm>
          <a:off x="1704975" y="22755225"/>
          <a:ext cx="71247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500" b="0" i="0" u="none" baseline="0">
              <a:solidFill>
                <a:srgbClr val="333399"/>
              </a:solidFill>
            </a:rPr>
            <a:t>SaniWell</a:t>
          </a:r>
        </a:p>
      </xdr:txBody>
    </xdr:sp>
    <xdr:clientData/>
  </xdr:oneCellAnchor>
  <xdr:oneCellAnchor>
    <xdr:from>
      <xdr:col>1</xdr:col>
      <xdr:colOff>1447800</xdr:colOff>
      <xdr:row>62</xdr:row>
      <xdr:rowOff>85725</xdr:rowOff>
    </xdr:from>
    <xdr:ext cx="7124700" cy="2228850"/>
    <xdr:sp>
      <xdr:nvSpPr>
        <xdr:cNvPr id="15" name="Prostokąt 16"/>
        <xdr:cNvSpPr>
          <a:spLocks/>
        </xdr:cNvSpPr>
      </xdr:nvSpPr>
      <xdr:spPr>
        <a:xfrm>
          <a:off x="1685925" y="38414325"/>
          <a:ext cx="71247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500" b="0" i="0" u="none" baseline="0">
              <a:solidFill>
                <a:srgbClr val="333399"/>
              </a:solidFill>
            </a:rPr>
            <a:t>SaniWell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niwell.pl/realizacje-wnetrz-uslugi-wykanczania-wnetrz-krakow/nowe-realizacje/" TargetMode="External" /><Relationship Id="rId2" Type="http://schemas.openxmlformats.org/officeDocument/2006/relationships/hyperlink" Target="http://sanitbuy.pl/" TargetMode="External" /><Relationship Id="rId3" Type="http://schemas.openxmlformats.org/officeDocument/2006/relationships/hyperlink" Target="https://saniwell.pl/realizacje?_sft_category_realizations=casua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workbookViewId="0" topLeftCell="A1">
      <pane ySplit="2" topLeftCell="A3" activePane="bottomLeft" state="frozen"/>
      <selection pane="topLeft" activeCell="A1" sqref="A1"/>
      <selection pane="bottomLeft" activeCell="A111" sqref="A111:IV65536"/>
    </sheetView>
  </sheetViews>
  <sheetFormatPr defaultColWidth="11.57421875" defaultRowHeight="12.75" zeroHeight="1"/>
  <cols>
    <col min="1" max="1" width="3.57421875" style="2" customWidth="1"/>
    <col min="2" max="2" width="23.140625" style="2" customWidth="1"/>
    <col min="3" max="3" width="16.57421875" style="2" customWidth="1"/>
    <col min="4" max="4" width="36.421875" style="2" customWidth="1"/>
    <col min="5" max="5" width="12.7109375" style="2" customWidth="1"/>
    <col min="6" max="6" width="15.00390625" style="2" customWidth="1"/>
    <col min="7" max="7" width="8.140625" style="19" customWidth="1"/>
    <col min="8" max="8" width="6.57421875" style="2" customWidth="1"/>
    <col min="9" max="9" width="14.00390625" style="2" customWidth="1"/>
    <col min="10" max="10" width="14.57421875" style="2" customWidth="1"/>
    <col min="11" max="11" width="11.57421875" style="2" customWidth="1"/>
    <col min="12" max="12" width="16.28125" style="20" customWidth="1"/>
    <col min="13" max="13" width="11.57421875" style="3" customWidth="1"/>
    <col min="14" max="16384" width="0" style="3" hidden="1" customWidth="1"/>
  </cols>
  <sheetData>
    <row r="1" spans="1:12" s="1" customFormat="1" ht="55.5" customHeight="1">
      <c r="A1" s="75" t="s">
        <v>133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2.7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s="7" customFormat="1" ht="20.2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6" t="s">
        <v>12</v>
      </c>
    </row>
    <row r="4" spans="1:12" ht="81.75" customHeight="1">
      <c r="A4" s="8">
        <v>1</v>
      </c>
      <c r="B4" s="9" t="s">
        <v>132</v>
      </c>
      <c r="C4" s="73" t="s">
        <v>134</v>
      </c>
      <c r="D4" s="72"/>
      <c r="E4" s="8"/>
      <c r="F4" s="10" t="s">
        <v>47</v>
      </c>
      <c r="G4" s="11">
        <v>1</v>
      </c>
      <c r="H4" s="12" t="s">
        <v>58</v>
      </c>
      <c r="I4" s="13">
        <v>28000</v>
      </c>
      <c r="J4" s="13">
        <f>G4*I4</f>
        <v>28000</v>
      </c>
      <c r="K4" s="14">
        <v>0.08</v>
      </c>
      <c r="L4" s="15">
        <f>J4+(K4*J4)</f>
        <v>30240</v>
      </c>
    </row>
    <row r="5" spans="1:12" ht="81.75" customHeight="1">
      <c r="A5" s="8">
        <v>2</v>
      </c>
      <c r="B5" s="9" t="s">
        <v>88</v>
      </c>
      <c r="C5" s="74" t="s">
        <v>89</v>
      </c>
      <c r="D5" s="74"/>
      <c r="E5" s="8"/>
      <c r="F5" s="10" t="s">
        <v>47</v>
      </c>
      <c r="G5" s="11">
        <v>1</v>
      </c>
      <c r="H5" s="12" t="s">
        <v>58</v>
      </c>
      <c r="I5" s="13">
        <v>6000</v>
      </c>
      <c r="J5" s="13">
        <f>G5*I5</f>
        <v>6000</v>
      </c>
      <c r="K5" s="14">
        <v>0.08</v>
      </c>
      <c r="L5" s="15">
        <f>J5+(K5*J5)</f>
        <v>6480</v>
      </c>
    </row>
    <row r="6" spans="1:12" ht="12.75">
      <c r="A6" s="16" t="s">
        <v>14</v>
      </c>
      <c r="B6" s="16"/>
      <c r="C6" s="16"/>
      <c r="D6" s="16"/>
      <c r="E6" s="16"/>
      <c r="F6" s="16"/>
      <c r="G6" s="17"/>
      <c r="H6" s="16"/>
      <c r="I6" s="16" t="s">
        <v>15</v>
      </c>
      <c r="J6" s="18">
        <f>SUM(J4:J4)</f>
        <v>28000</v>
      </c>
      <c r="K6" s="3"/>
      <c r="L6" s="18">
        <f>SUM(L4:L5)</f>
        <v>36720</v>
      </c>
    </row>
    <row r="7" spans="1:12" ht="12.75">
      <c r="A7" s="71" t="s">
        <v>16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12.7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19" t="s">
        <v>17</v>
      </c>
      <c r="H8" s="2" t="s">
        <v>8</v>
      </c>
      <c r="I8" s="2" t="s">
        <v>9</v>
      </c>
      <c r="J8" s="2" t="s">
        <v>10</v>
      </c>
      <c r="K8" s="2" t="s">
        <v>11</v>
      </c>
      <c r="L8" s="20" t="s">
        <v>12</v>
      </c>
    </row>
    <row r="9" spans="1:12" ht="53.25" customHeight="1">
      <c r="A9" s="12">
        <v>1</v>
      </c>
      <c r="B9" s="21" t="s">
        <v>94</v>
      </c>
      <c r="C9" s="12"/>
      <c r="D9" s="22" t="s">
        <v>91</v>
      </c>
      <c r="E9" s="10"/>
      <c r="F9" s="10" t="s">
        <v>18</v>
      </c>
      <c r="G9" s="11">
        <v>11</v>
      </c>
      <c r="H9" s="12" t="s">
        <v>19</v>
      </c>
      <c r="I9" s="13">
        <v>80</v>
      </c>
      <c r="J9" s="13">
        <f>G9*I9</f>
        <v>880</v>
      </c>
      <c r="K9" s="14">
        <v>0.08</v>
      </c>
      <c r="L9" s="15">
        <f>J9+(K9*J9)</f>
        <v>950.4</v>
      </c>
    </row>
    <row r="10" spans="1:12" ht="50.25" customHeight="1">
      <c r="A10" s="2">
        <v>2</v>
      </c>
      <c r="B10" s="21" t="s">
        <v>74</v>
      </c>
      <c r="D10" s="21" t="s">
        <v>90</v>
      </c>
      <c r="E10" s="8"/>
      <c r="F10" s="10" t="s">
        <v>18</v>
      </c>
      <c r="G10" s="11">
        <v>37</v>
      </c>
      <c r="H10" s="12" t="s">
        <v>19</v>
      </c>
      <c r="I10" s="13">
        <v>90</v>
      </c>
      <c r="J10" s="13">
        <f>G10*I10</f>
        <v>3330</v>
      </c>
      <c r="K10" s="14">
        <v>0.08</v>
      </c>
      <c r="L10" s="15">
        <f>J10+(K10*J10)</f>
        <v>3596.4</v>
      </c>
    </row>
    <row r="11" spans="1:12" ht="14.25" customHeight="1">
      <c r="A11" s="16" t="s">
        <v>14</v>
      </c>
      <c r="B11" s="16"/>
      <c r="C11" s="16"/>
      <c r="D11" s="16"/>
      <c r="E11" s="16"/>
      <c r="F11" s="16"/>
      <c r="G11" s="17"/>
      <c r="H11" s="16"/>
      <c r="I11" s="16" t="s">
        <v>15</v>
      </c>
      <c r="J11" s="18">
        <f>SUM(J9:J10)</f>
        <v>4210</v>
      </c>
      <c r="K11" s="3"/>
      <c r="L11" s="18">
        <f>SUM(L9:L10)</f>
        <v>4546.8</v>
      </c>
    </row>
    <row r="12" spans="1:12" ht="12.75">
      <c r="A12" s="70" t="s">
        <v>20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 ht="12.75">
      <c r="A13" s="2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19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0" t="s">
        <v>12</v>
      </c>
    </row>
    <row r="14" spans="1:12" ht="66.75" customHeight="1">
      <c r="A14" s="12">
        <v>1</v>
      </c>
      <c r="B14" s="21" t="s">
        <v>97</v>
      </c>
      <c r="D14" s="21" t="s">
        <v>93</v>
      </c>
      <c r="E14" s="8"/>
      <c r="F14" s="10" t="s">
        <v>18</v>
      </c>
      <c r="G14" s="24">
        <v>35</v>
      </c>
      <c r="H14" s="25" t="s">
        <v>21</v>
      </c>
      <c r="I14" s="26">
        <v>35</v>
      </c>
      <c r="J14" s="26">
        <f>G14*I14</f>
        <v>1225</v>
      </c>
      <c r="K14" s="27">
        <v>0.08</v>
      </c>
      <c r="L14" s="28">
        <f>J14+(K14*J14)</f>
        <v>1323</v>
      </c>
    </row>
    <row r="15" spans="1:12" ht="62.25" customHeight="1">
      <c r="A15" s="12">
        <v>2</v>
      </c>
      <c r="B15" s="21" t="s">
        <v>46</v>
      </c>
      <c r="D15" s="21" t="s">
        <v>48</v>
      </c>
      <c r="E15" s="8"/>
      <c r="F15" s="10" t="s">
        <v>18</v>
      </c>
      <c r="G15" s="24">
        <v>0</v>
      </c>
      <c r="H15" s="25" t="s">
        <v>21</v>
      </c>
      <c r="I15" s="26">
        <v>50</v>
      </c>
      <c r="J15" s="26">
        <f>G15*I15</f>
        <v>0</v>
      </c>
      <c r="K15" s="27">
        <v>0.08</v>
      </c>
      <c r="L15" s="28">
        <f>J15+(K15*J15)</f>
        <v>0</v>
      </c>
    </row>
    <row r="16" spans="1:12" ht="13.5" customHeight="1">
      <c r="A16" s="16" t="s">
        <v>14</v>
      </c>
      <c r="B16" s="16"/>
      <c r="C16" s="16"/>
      <c r="D16" s="16"/>
      <c r="E16" s="16"/>
      <c r="F16" s="16"/>
      <c r="G16" s="17"/>
      <c r="H16" s="16"/>
      <c r="I16" s="16" t="s">
        <v>15</v>
      </c>
      <c r="J16" s="18">
        <f>SUM(J14:J15)</f>
        <v>1225</v>
      </c>
      <c r="K16" s="3"/>
      <c r="L16" s="18">
        <f>SUM(L14:L15)</f>
        <v>1323</v>
      </c>
    </row>
    <row r="17" spans="1:12" ht="13.5" customHeight="1">
      <c r="A17" s="71" t="s">
        <v>22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</row>
    <row r="18" spans="1:12" ht="12.75">
      <c r="A18" s="2" t="s">
        <v>1</v>
      </c>
      <c r="B18" s="2" t="s">
        <v>2</v>
      </c>
      <c r="C18" s="2" t="s">
        <v>3</v>
      </c>
      <c r="D18" s="2" t="s">
        <v>4</v>
      </c>
      <c r="E18" s="2" t="s">
        <v>5</v>
      </c>
      <c r="F18" s="2" t="s">
        <v>6</v>
      </c>
      <c r="G18" s="19" t="s">
        <v>7</v>
      </c>
      <c r="H18" s="2" t="s">
        <v>8</v>
      </c>
      <c r="I18" s="2" t="s">
        <v>9</v>
      </c>
      <c r="J18" s="2" t="s">
        <v>10</v>
      </c>
      <c r="K18" s="2" t="s">
        <v>11</v>
      </c>
      <c r="L18" s="20" t="s">
        <v>12</v>
      </c>
    </row>
    <row r="19" spans="1:12" ht="108.75" customHeight="1">
      <c r="A19" s="12">
        <v>1</v>
      </c>
      <c r="B19" s="21" t="s">
        <v>45</v>
      </c>
      <c r="C19" s="3"/>
      <c r="D19" s="56" t="s">
        <v>98</v>
      </c>
      <c r="E19" s="8"/>
      <c r="F19" s="10" t="s">
        <v>47</v>
      </c>
      <c r="G19" s="24">
        <v>0</v>
      </c>
      <c r="H19" s="25" t="s">
        <v>19</v>
      </c>
      <c r="I19" s="26">
        <v>0</v>
      </c>
      <c r="J19" s="26">
        <f aca="true" t="shared" si="0" ref="J19:J24">G19*I19</f>
        <v>0</v>
      </c>
      <c r="K19" s="27">
        <v>0.08</v>
      </c>
      <c r="L19" s="28">
        <f aca="true" t="shared" si="1" ref="L19:L24">J19+(K19*J19)</f>
        <v>0</v>
      </c>
    </row>
    <row r="20" spans="1:12" ht="68.25" customHeight="1">
      <c r="A20" s="12">
        <v>2</v>
      </c>
      <c r="B20" s="21" t="s">
        <v>49</v>
      </c>
      <c r="C20" s="12"/>
      <c r="D20" s="23" t="s">
        <v>75</v>
      </c>
      <c r="E20" s="30"/>
      <c r="F20" s="30" t="s">
        <v>47</v>
      </c>
      <c r="G20" s="24">
        <v>2</v>
      </c>
      <c r="H20" s="25" t="s">
        <v>19</v>
      </c>
      <c r="I20" s="26">
        <v>65</v>
      </c>
      <c r="J20" s="26">
        <f t="shared" si="0"/>
        <v>130</v>
      </c>
      <c r="K20" s="27">
        <v>0.08</v>
      </c>
      <c r="L20" s="28">
        <f t="shared" si="1"/>
        <v>140.4</v>
      </c>
    </row>
    <row r="21" spans="1:12" ht="48.75" customHeight="1">
      <c r="A21" s="2">
        <v>3</v>
      </c>
      <c r="B21" s="23" t="s">
        <v>23</v>
      </c>
      <c r="D21" s="21" t="s">
        <v>117</v>
      </c>
      <c r="E21" s="8"/>
      <c r="F21" s="10" t="s">
        <v>18</v>
      </c>
      <c r="G21" s="24">
        <v>25</v>
      </c>
      <c r="H21" s="25" t="s">
        <v>19</v>
      </c>
      <c r="I21" s="26">
        <v>85</v>
      </c>
      <c r="J21" s="26">
        <f t="shared" si="0"/>
        <v>2125</v>
      </c>
      <c r="K21" s="27">
        <v>0.08</v>
      </c>
      <c r="L21" s="28">
        <f t="shared" si="1"/>
        <v>2295</v>
      </c>
    </row>
    <row r="22" spans="1:12" ht="63" customHeight="1">
      <c r="A22" s="2">
        <v>4</v>
      </c>
      <c r="B22" s="23" t="s">
        <v>76</v>
      </c>
      <c r="D22" s="21" t="s">
        <v>99</v>
      </c>
      <c r="E22" s="8"/>
      <c r="F22" s="10" t="s">
        <v>18</v>
      </c>
      <c r="G22" s="24">
        <v>10</v>
      </c>
      <c r="H22" s="25" t="s">
        <v>13</v>
      </c>
      <c r="I22" s="26">
        <v>0</v>
      </c>
      <c r="J22" s="26">
        <f t="shared" si="0"/>
        <v>0</v>
      </c>
      <c r="K22" s="27">
        <v>0.08</v>
      </c>
      <c r="L22" s="28">
        <f t="shared" si="1"/>
        <v>0</v>
      </c>
    </row>
    <row r="23" spans="1:12" ht="60" customHeight="1">
      <c r="A23" s="2">
        <v>5</v>
      </c>
      <c r="B23" s="23" t="s">
        <v>50</v>
      </c>
      <c r="D23" s="21" t="s">
        <v>100</v>
      </c>
      <c r="E23" s="8"/>
      <c r="F23" s="10" t="s">
        <v>18</v>
      </c>
      <c r="G23" s="11">
        <v>1</v>
      </c>
      <c r="H23" s="2" t="s">
        <v>55</v>
      </c>
      <c r="I23" s="13">
        <v>0</v>
      </c>
      <c r="J23" s="13">
        <f t="shared" si="0"/>
        <v>0</v>
      </c>
      <c r="K23" s="14">
        <v>0.08</v>
      </c>
      <c r="L23" s="15">
        <f t="shared" si="1"/>
        <v>0</v>
      </c>
    </row>
    <row r="24" spans="1:12" ht="60" customHeight="1">
      <c r="A24" s="2">
        <v>6</v>
      </c>
      <c r="B24" s="23" t="s">
        <v>95</v>
      </c>
      <c r="D24" s="21" t="s">
        <v>96</v>
      </c>
      <c r="E24" s="8"/>
      <c r="F24" s="10" t="s">
        <v>47</v>
      </c>
      <c r="G24" s="11">
        <v>4</v>
      </c>
      <c r="H24" s="2" t="s">
        <v>13</v>
      </c>
      <c r="I24" s="13">
        <v>0</v>
      </c>
      <c r="J24" s="13">
        <f t="shared" si="0"/>
        <v>0</v>
      </c>
      <c r="K24" s="14">
        <v>0.08</v>
      </c>
      <c r="L24" s="15">
        <f t="shared" si="1"/>
        <v>0</v>
      </c>
    </row>
    <row r="25" spans="1:12" ht="13.5" customHeight="1">
      <c r="A25" s="16" t="s">
        <v>14</v>
      </c>
      <c r="B25" s="16"/>
      <c r="C25" s="16"/>
      <c r="D25" s="16"/>
      <c r="E25" s="16"/>
      <c r="F25" s="16"/>
      <c r="G25" s="17"/>
      <c r="H25" s="16"/>
      <c r="I25" s="16" t="s">
        <v>15</v>
      </c>
      <c r="J25" s="18">
        <f>SUM(J19:J23)</f>
        <v>2255</v>
      </c>
      <c r="K25" s="3"/>
      <c r="L25" s="18">
        <f>SUM(L19:L24)</f>
        <v>2435.4</v>
      </c>
    </row>
    <row r="26" spans="1:12" ht="13.5" customHeight="1">
      <c r="A26" s="67" t="s">
        <v>24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9"/>
    </row>
    <row r="27" spans="1:12" ht="13.5" customHeight="1">
      <c r="A27" s="2" t="s">
        <v>1</v>
      </c>
      <c r="B27" s="2" t="s">
        <v>2</v>
      </c>
      <c r="C27" s="2" t="s">
        <v>3</v>
      </c>
      <c r="D27" s="2" t="s">
        <v>4</v>
      </c>
      <c r="E27" s="2" t="s">
        <v>5</v>
      </c>
      <c r="F27" s="2" t="s">
        <v>6</v>
      </c>
      <c r="G27" s="19" t="s">
        <v>7</v>
      </c>
      <c r="H27" s="2" t="s">
        <v>8</v>
      </c>
      <c r="I27" s="2" t="s">
        <v>9</v>
      </c>
      <c r="J27" s="2" t="s">
        <v>10</v>
      </c>
      <c r="K27" s="2" t="s">
        <v>11</v>
      </c>
      <c r="L27" s="20" t="s">
        <v>12</v>
      </c>
    </row>
    <row r="28" spans="1:12" ht="78" customHeight="1">
      <c r="A28" s="2">
        <v>1</v>
      </c>
      <c r="B28" s="23" t="s">
        <v>77</v>
      </c>
      <c r="C28" s="29"/>
      <c r="D28" s="31" t="s">
        <v>78</v>
      </c>
      <c r="E28" s="32"/>
      <c r="F28" s="33" t="s">
        <v>18</v>
      </c>
      <c r="G28" s="32">
        <v>1</v>
      </c>
      <c r="H28" s="34" t="s">
        <v>13</v>
      </c>
      <c r="I28" s="35">
        <v>700</v>
      </c>
      <c r="J28" s="13">
        <f>G28*I28</f>
        <v>700</v>
      </c>
      <c r="K28" s="36">
        <v>0.08</v>
      </c>
      <c r="L28" s="15">
        <f aca="true" t="shared" si="2" ref="L28:L41">J28+(K28*J28)</f>
        <v>756</v>
      </c>
    </row>
    <row r="29" spans="1:12" ht="66" customHeight="1">
      <c r="A29" s="2">
        <v>2</v>
      </c>
      <c r="B29" s="23" t="s">
        <v>51</v>
      </c>
      <c r="C29" s="29"/>
      <c r="D29" s="22"/>
      <c r="E29" s="32"/>
      <c r="F29" s="33" t="s">
        <v>18</v>
      </c>
      <c r="G29" s="32">
        <v>1</v>
      </c>
      <c r="H29" s="34" t="s">
        <v>13</v>
      </c>
      <c r="I29" s="35">
        <v>850</v>
      </c>
      <c r="J29" s="13">
        <f aca="true" t="shared" si="3" ref="J29:J41">G29*I29</f>
        <v>850</v>
      </c>
      <c r="K29" s="36">
        <v>0.08</v>
      </c>
      <c r="L29" s="15">
        <f t="shared" si="2"/>
        <v>918</v>
      </c>
    </row>
    <row r="30" spans="1:12" ht="69" customHeight="1">
      <c r="A30" s="2">
        <v>3</v>
      </c>
      <c r="B30" s="23" t="s">
        <v>52</v>
      </c>
      <c r="C30" s="19"/>
      <c r="D30" s="23"/>
      <c r="E30" s="19"/>
      <c r="F30" s="33" t="s">
        <v>18</v>
      </c>
      <c r="G30" s="19">
        <v>1</v>
      </c>
      <c r="H30" s="2" t="s">
        <v>13</v>
      </c>
      <c r="I30" s="13">
        <v>800</v>
      </c>
      <c r="J30" s="13">
        <f t="shared" si="3"/>
        <v>800</v>
      </c>
      <c r="K30" s="14">
        <v>0.08</v>
      </c>
      <c r="L30" s="15">
        <f t="shared" si="2"/>
        <v>864</v>
      </c>
    </row>
    <row r="31" spans="1:12" ht="93" customHeight="1">
      <c r="A31" s="2">
        <v>4</v>
      </c>
      <c r="B31" s="23" t="s">
        <v>118</v>
      </c>
      <c r="D31" s="23" t="s">
        <v>53</v>
      </c>
      <c r="E31" s="10"/>
      <c r="F31" s="33" t="s">
        <v>18</v>
      </c>
      <c r="G31" s="10">
        <v>1</v>
      </c>
      <c r="H31" s="2" t="s">
        <v>13</v>
      </c>
      <c r="I31" s="13">
        <v>500</v>
      </c>
      <c r="J31" s="13">
        <f t="shared" si="3"/>
        <v>500</v>
      </c>
      <c r="K31" s="14">
        <v>0.08</v>
      </c>
      <c r="L31" s="15">
        <f t="shared" si="2"/>
        <v>540</v>
      </c>
    </row>
    <row r="32" spans="1:12" ht="93" customHeight="1">
      <c r="A32" s="2">
        <v>5</v>
      </c>
      <c r="B32" s="23" t="s">
        <v>103</v>
      </c>
      <c r="D32" s="21"/>
      <c r="E32" s="10"/>
      <c r="F32" s="33" t="s">
        <v>47</v>
      </c>
      <c r="G32" s="10">
        <v>1</v>
      </c>
      <c r="H32" s="2" t="s">
        <v>58</v>
      </c>
      <c r="I32" s="13">
        <v>1050</v>
      </c>
      <c r="J32" s="13">
        <f t="shared" si="3"/>
        <v>1050</v>
      </c>
      <c r="K32" s="14">
        <v>0.08</v>
      </c>
      <c r="L32" s="15">
        <f t="shared" si="2"/>
        <v>1134</v>
      </c>
    </row>
    <row r="33" spans="1:12" ht="72.75" customHeight="1">
      <c r="A33" s="2">
        <v>6</v>
      </c>
      <c r="B33" s="23" t="s">
        <v>83</v>
      </c>
      <c r="D33" s="37"/>
      <c r="E33" s="38"/>
      <c r="F33" s="33" t="s">
        <v>18</v>
      </c>
      <c r="G33" s="38">
        <v>1</v>
      </c>
      <c r="H33" s="2" t="s">
        <v>13</v>
      </c>
      <c r="I33" s="26">
        <v>380</v>
      </c>
      <c r="J33" s="13">
        <f t="shared" si="3"/>
        <v>380</v>
      </c>
      <c r="K33" s="14">
        <v>0.08</v>
      </c>
      <c r="L33" s="15">
        <f t="shared" si="2"/>
        <v>410.4</v>
      </c>
    </row>
    <row r="34" spans="1:12" ht="60.75" customHeight="1">
      <c r="A34" s="2">
        <v>7</v>
      </c>
      <c r="B34" s="23" t="s">
        <v>84</v>
      </c>
      <c r="D34" s="21"/>
      <c r="E34" s="10"/>
      <c r="F34" s="33" t="s">
        <v>18</v>
      </c>
      <c r="G34" s="10">
        <v>1</v>
      </c>
      <c r="H34" s="2" t="s">
        <v>13</v>
      </c>
      <c r="I34" s="13">
        <v>520</v>
      </c>
      <c r="J34" s="13">
        <f t="shared" si="3"/>
        <v>520</v>
      </c>
      <c r="K34" s="14">
        <v>0.08</v>
      </c>
      <c r="L34" s="15">
        <f t="shared" si="2"/>
        <v>561.6</v>
      </c>
    </row>
    <row r="35" spans="1:12" ht="75.75" customHeight="1">
      <c r="A35" s="2">
        <v>8</v>
      </c>
      <c r="B35" s="23" t="s">
        <v>25</v>
      </c>
      <c r="D35" s="21" t="s">
        <v>85</v>
      </c>
      <c r="E35" s="10"/>
      <c r="F35" s="33" t="s">
        <v>18</v>
      </c>
      <c r="G35" s="10">
        <v>0</v>
      </c>
      <c r="H35" s="2" t="s">
        <v>13</v>
      </c>
      <c r="I35" s="13">
        <v>1100</v>
      </c>
      <c r="J35" s="13">
        <f t="shared" si="3"/>
        <v>0</v>
      </c>
      <c r="K35" s="14">
        <v>0.08</v>
      </c>
      <c r="L35" s="15">
        <f t="shared" si="2"/>
        <v>0</v>
      </c>
    </row>
    <row r="36" spans="1:12" ht="75.75" customHeight="1">
      <c r="A36" s="2">
        <v>9</v>
      </c>
      <c r="B36" s="23" t="s">
        <v>101</v>
      </c>
      <c r="D36" s="21" t="s">
        <v>102</v>
      </c>
      <c r="E36" s="10"/>
      <c r="F36" s="33" t="s">
        <v>47</v>
      </c>
      <c r="G36" s="10">
        <v>1</v>
      </c>
      <c r="H36" s="2" t="s">
        <v>13</v>
      </c>
      <c r="I36" s="13">
        <v>650</v>
      </c>
      <c r="J36" s="13">
        <f t="shared" si="3"/>
        <v>650</v>
      </c>
      <c r="K36" s="14">
        <v>0.08</v>
      </c>
      <c r="L36" s="15">
        <f t="shared" si="2"/>
        <v>702</v>
      </c>
    </row>
    <row r="37" spans="1:12" ht="74.25" customHeight="1">
      <c r="A37" s="2">
        <v>10</v>
      </c>
      <c r="B37" s="21" t="s">
        <v>59</v>
      </c>
      <c r="C37" s="39"/>
      <c r="D37" s="21"/>
      <c r="E37" s="10"/>
      <c r="F37" s="33" t="s">
        <v>18</v>
      </c>
      <c r="G37" s="10">
        <v>0</v>
      </c>
      <c r="H37" s="2" t="s">
        <v>13</v>
      </c>
      <c r="I37" s="13">
        <v>1000</v>
      </c>
      <c r="J37" s="13">
        <f t="shared" si="3"/>
        <v>0</v>
      </c>
      <c r="K37" s="14">
        <v>0.08</v>
      </c>
      <c r="L37" s="15">
        <f t="shared" si="2"/>
        <v>0</v>
      </c>
    </row>
    <row r="38" spans="1:12" ht="74.25" customHeight="1">
      <c r="A38" s="2">
        <v>11</v>
      </c>
      <c r="B38" s="21" t="s">
        <v>104</v>
      </c>
      <c r="C38" s="39"/>
      <c r="D38" s="21"/>
      <c r="E38" s="10"/>
      <c r="F38" s="33" t="s">
        <v>18</v>
      </c>
      <c r="G38" s="10">
        <v>0</v>
      </c>
      <c r="H38" s="2" t="s">
        <v>13</v>
      </c>
      <c r="I38" s="13">
        <v>700</v>
      </c>
      <c r="J38" s="13">
        <f t="shared" si="3"/>
        <v>0</v>
      </c>
      <c r="K38" s="14">
        <v>0.08</v>
      </c>
      <c r="L38" s="15">
        <f t="shared" si="2"/>
        <v>0</v>
      </c>
    </row>
    <row r="39" spans="1:12" ht="68.25" customHeight="1">
      <c r="A39" s="2">
        <v>12</v>
      </c>
      <c r="B39" s="21" t="s">
        <v>105</v>
      </c>
      <c r="D39" s="21"/>
      <c r="E39" s="10"/>
      <c r="F39" s="33" t="s">
        <v>18</v>
      </c>
      <c r="G39" s="10">
        <v>1</v>
      </c>
      <c r="H39" s="2" t="s">
        <v>106</v>
      </c>
      <c r="I39" s="13">
        <v>200</v>
      </c>
      <c r="J39" s="13">
        <f t="shared" si="3"/>
        <v>200</v>
      </c>
      <c r="K39" s="14">
        <v>0.08</v>
      </c>
      <c r="L39" s="15">
        <f t="shared" si="2"/>
        <v>216</v>
      </c>
    </row>
    <row r="40" spans="1:12" ht="68.25" customHeight="1">
      <c r="A40" s="2">
        <v>13</v>
      </c>
      <c r="B40" s="21" t="s">
        <v>110</v>
      </c>
      <c r="D40" s="21" t="s">
        <v>119</v>
      </c>
      <c r="E40" s="10"/>
      <c r="F40" s="33" t="s">
        <v>47</v>
      </c>
      <c r="G40" s="10">
        <v>0</v>
      </c>
      <c r="H40" s="2" t="s">
        <v>58</v>
      </c>
      <c r="I40" s="13">
        <v>1200</v>
      </c>
      <c r="J40" s="13">
        <f t="shared" si="3"/>
        <v>0</v>
      </c>
      <c r="K40" s="14">
        <v>0.08</v>
      </c>
      <c r="L40" s="15">
        <f t="shared" si="2"/>
        <v>0</v>
      </c>
    </row>
    <row r="41" spans="1:12" ht="36.75" customHeight="1">
      <c r="A41" s="2">
        <v>14</v>
      </c>
      <c r="B41" s="21" t="s">
        <v>130</v>
      </c>
      <c r="D41" s="21" t="s">
        <v>120</v>
      </c>
      <c r="E41" s="10"/>
      <c r="F41" s="33" t="s">
        <v>47</v>
      </c>
      <c r="G41" s="10">
        <v>1</v>
      </c>
      <c r="H41" s="2" t="s">
        <v>13</v>
      </c>
      <c r="I41" s="13">
        <v>350</v>
      </c>
      <c r="J41" s="13">
        <f t="shared" si="3"/>
        <v>350</v>
      </c>
      <c r="K41" s="14">
        <v>0.08</v>
      </c>
      <c r="L41" s="15">
        <f t="shared" si="2"/>
        <v>378</v>
      </c>
    </row>
    <row r="42" spans="1:12" ht="13.5" customHeight="1">
      <c r="A42" s="16" t="s">
        <v>14</v>
      </c>
      <c r="B42" s="16"/>
      <c r="C42" s="16"/>
      <c r="D42" s="16"/>
      <c r="E42" s="16"/>
      <c r="F42" s="16"/>
      <c r="G42" s="17"/>
      <c r="H42" s="16"/>
      <c r="I42" s="16" t="s">
        <v>15</v>
      </c>
      <c r="J42" s="18">
        <f>SUM(J28:J71)</f>
        <v>65841450</v>
      </c>
      <c r="K42" s="3"/>
      <c r="L42" s="18">
        <f>SUM(L28:L41)</f>
        <v>6480</v>
      </c>
    </row>
    <row r="43" spans="1:12" ht="13.5" customHeight="1">
      <c r="A43" s="58" t="s">
        <v>121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60"/>
    </row>
    <row r="44" spans="1:12" ht="13.5" customHeight="1">
      <c r="A44" s="40" t="s">
        <v>1</v>
      </c>
      <c r="B44" s="41" t="s">
        <v>2</v>
      </c>
      <c r="C44" s="41" t="s">
        <v>3</v>
      </c>
      <c r="D44" s="41" t="s">
        <v>4</v>
      </c>
      <c r="E44" s="41" t="s">
        <v>5</v>
      </c>
      <c r="F44" s="41" t="s">
        <v>6</v>
      </c>
      <c r="G44" s="42" t="s">
        <v>7</v>
      </c>
      <c r="H44" s="41" t="s">
        <v>8</v>
      </c>
      <c r="I44" s="41" t="s">
        <v>9</v>
      </c>
      <c r="J44" s="15" t="s">
        <v>10</v>
      </c>
      <c r="K44" s="3" t="s">
        <v>11</v>
      </c>
      <c r="L44" s="15" t="s">
        <v>12</v>
      </c>
    </row>
    <row r="45" spans="1:12" ht="83.25" customHeight="1">
      <c r="A45" s="40">
        <v>1</v>
      </c>
      <c r="B45" s="43" t="s">
        <v>54</v>
      </c>
      <c r="C45" s="41"/>
      <c r="D45" s="43" t="s">
        <v>107</v>
      </c>
      <c r="E45" s="41"/>
      <c r="F45" s="33" t="s">
        <v>18</v>
      </c>
      <c r="G45" s="42">
        <v>0</v>
      </c>
      <c r="H45" s="41" t="s">
        <v>13</v>
      </c>
      <c r="I45" s="44">
        <v>3800</v>
      </c>
      <c r="J45" s="13">
        <f>G45*I45</f>
        <v>0</v>
      </c>
      <c r="K45" s="14">
        <v>0.08</v>
      </c>
      <c r="L45" s="15">
        <f>J45+(K45*J45)</f>
        <v>0</v>
      </c>
    </row>
    <row r="46" spans="1:12" ht="72" customHeight="1">
      <c r="A46" s="40">
        <v>2</v>
      </c>
      <c r="B46" s="43" t="s">
        <v>27</v>
      </c>
      <c r="C46" s="41"/>
      <c r="D46" s="43" t="s">
        <v>124</v>
      </c>
      <c r="E46" s="41"/>
      <c r="F46" s="33" t="s">
        <v>18</v>
      </c>
      <c r="G46" s="42">
        <v>2</v>
      </c>
      <c r="H46" s="41" t="s">
        <v>13</v>
      </c>
      <c r="I46" s="44">
        <v>1500</v>
      </c>
      <c r="J46" s="13">
        <f>G46*I46</f>
        <v>3000</v>
      </c>
      <c r="K46" s="14">
        <v>0.08</v>
      </c>
      <c r="L46" s="15">
        <f>J46+(K46*J46)</f>
        <v>3240</v>
      </c>
    </row>
    <row r="47" spans="1:12" ht="67.5" customHeight="1">
      <c r="A47" s="40">
        <v>3</v>
      </c>
      <c r="B47" s="43" t="s">
        <v>122</v>
      </c>
      <c r="C47" s="3"/>
      <c r="D47" s="43" t="s">
        <v>125</v>
      </c>
      <c r="E47" s="41"/>
      <c r="F47" s="33" t="s">
        <v>18</v>
      </c>
      <c r="G47" s="42">
        <v>0</v>
      </c>
      <c r="H47" s="41" t="s">
        <v>13</v>
      </c>
      <c r="I47" s="44">
        <v>890</v>
      </c>
      <c r="J47" s="13">
        <f>I47*G47</f>
        <v>0</v>
      </c>
      <c r="K47" s="14">
        <v>0.08</v>
      </c>
      <c r="L47" s="15">
        <f>J47+(K47*J47)</f>
        <v>0</v>
      </c>
    </row>
    <row r="48" spans="1:12" ht="54" customHeight="1">
      <c r="A48" s="45">
        <v>4</v>
      </c>
      <c r="B48" s="43" t="s">
        <v>123</v>
      </c>
      <c r="C48" s="41"/>
      <c r="D48" s="43" t="s">
        <v>126</v>
      </c>
      <c r="E48" s="41"/>
      <c r="F48" s="33" t="s">
        <v>47</v>
      </c>
      <c r="G48" s="42">
        <v>0</v>
      </c>
      <c r="H48" s="41" t="s">
        <v>58</v>
      </c>
      <c r="I48" s="44">
        <v>23000</v>
      </c>
      <c r="J48" s="13">
        <f>I48*G48</f>
        <v>0</v>
      </c>
      <c r="K48" s="14">
        <v>0.08</v>
      </c>
      <c r="L48" s="15">
        <f>J48+(K48*J48)</f>
        <v>0</v>
      </c>
    </row>
    <row r="49" spans="1:12" ht="18" customHeight="1">
      <c r="A49" s="16" t="s">
        <v>14</v>
      </c>
      <c r="B49" s="41"/>
      <c r="C49" s="41"/>
      <c r="D49" s="41"/>
      <c r="E49" s="41"/>
      <c r="F49" s="41"/>
      <c r="G49" s="42"/>
      <c r="I49" s="16" t="s">
        <v>15</v>
      </c>
      <c r="J49" s="18">
        <f>SUM(J45:J47)</f>
        <v>3000</v>
      </c>
      <c r="K49" s="14"/>
      <c r="L49" s="18">
        <f>SUM(L45:L48)</f>
        <v>3240</v>
      </c>
    </row>
    <row r="50" spans="1:12" ht="13.5" customHeight="1">
      <c r="A50" s="61" t="s">
        <v>28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3"/>
    </row>
    <row r="51" spans="1:12" ht="12.75">
      <c r="A51" s="25" t="s">
        <v>1</v>
      </c>
      <c r="B51" s="25" t="s">
        <v>2</v>
      </c>
      <c r="C51" s="25" t="s">
        <v>3</v>
      </c>
      <c r="D51" s="25" t="s">
        <v>4</v>
      </c>
      <c r="E51" s="25" t="s">
        <v>5</v>
      </c>
      <c r="F51" s="25" t="s">
        <v>6</v>
      </c>
      <c r="G51" s="46" t="s">
        <v>7</v>
      </c>
      <c r="H51" s="25" t="s">
        <v>8</v>
      </c>
      <c r="I51" s="25" t="s">
        <v>9</v>
      </c>
      <c r="J51" s="25" t="s">
        <v>10</v>
      </c>
      <c r="K51" s="25" t="s">
        <v>11</v>
      </c>
      <c r="L51" s="47" t="s">
        <v>12</v>
      </c>
    </row>
    <row r="52" spans="1:12" ht="55.5" customHeight="1">
      <c r="A52" s="12">
        <v>1</v>
      </c>
      <c r="B52" s="21" t="s">
        <v>29</v>
      </c>
      <c r="C52" s="41"/>
      <c r="D52" s="21" t="s">
        <v>108</v>
      </c>
      <c r="E52" s="10"/>
      <c r="F52" s="10" t="s">
        <v>47</v>
      </c>
      <c r="G52" s="10">
        <v>0</v>
      </c>
      <c r="H52" s="2" t="s">
        <v>21</v>
      </c>
      <c r="I52" s="13">
        <v>55</v>
      </c>
      <c r="J52" s="13">
        <f>G52*I52</f>
        <v>0</v>
      </c>
      <c r="K52" s="14">
        <v>0.08</v>
      </c>
      <c r="L52" s="15">
        <f>J52+(J52*K52)</f>
        <v>0</v>
      </c>
    </row>
    <row r="53" spans="1:12" ht="70.5" customHeight="1">
      <c r="A53" s="12">
        <v>2</v>
      </c>
      <c r="B53" s="21" t="s">
        <v>56</v>
      </c>
      <c r="C53" s="41"/>
      <c r="D53" s="21"/>
      <c r="E53" s="10"/>
      <c r="F53" s="10" t="s">
        <v>47</v>
      </c>
      <c r="G53" s="10">
        <v>2</v>
      </c>
      <c r="H53" s="2" t="s">
        <v>13</v>
      </c>
      <c r="I53" s="13">
        <v>280</v>
      </c>
      <c r="J53" s="13">
        <f aca="true" t="shared" si="4" ref="J53:J58">G53*I53</f>
        <v>560</v>
      </c>
      <c r="K53" s="14">
        <v>0.23</v>
      </c>
      <c r="L53" s="15">
        <f aca="true" t="shared" si="5" ref="L53:L58">J53+(K53*J53)</f>
        <v>688.8</v>
      </c>
    </row>
    <row r="54" spans="1:12" ht="103.5" customHeight="1">
      <c r="A54" s="12">
        <v>3</v>
      </c>
      <c r="B54" s="21" t="s">
        <v>57</v>
      </c>
      <c r="C54" s="41"/>
      <c r="D54" s="21"/>
      <c r="E54" s="10"/>
      <c r="F54" s="33" t="s">
        <v>18</v>
      </c>
      <c r="G54" s="10">
        <v>5</v>
      </c>
      <c r="H54" s="2" t="s">
        <v>13</v>
      </c>
      <c r="I54" s="13">
        <v>120</v>
      </c>
      <c r="J54" s="13">
        <f t="shared" si="4"/>
        <v>600</v>
      </c>
      <c r="K54" s="14">
        <v>0.23</v>
      </c>
      <c r="L54" s="15">
        <f t="shared" si="5"/>
        <v>738</v>
      </c>
    </row>
    <row r="55" spans="1:12" s="10" customFormat="1" ht="84.75" customHeight="1">
      <c r="A55" s="12">
        <v>4</v>
      </c>
      <c r="B55" s="21" t="s">
        <v>65</v>
      </c>
      <c r="C55" s="41"/>
      <c r="D55" s="21"/>
      <c r="F55" s="33" t="s">
        <v>18</v>
      </c>
      <c r="G55" s="10">
        <v>2</v>
      </c>
      <c r="H55" s="2" t="s">
        <v>13</v>
      </c>
      <c r="I55" s="13">
        <v>75</v>
      </c>
      <c r="J55" s="13">
        <f t="shared" si="4"/>
        <v>150</v>
      </c>
      <c r="K55" s="14">
        <v>0.08</v>
      </c>
      <c r="L55" s="15">
        <f t="shared" si="5"/>
        <v>162</v>
      </c>
    </row>
    <row r="56" spans="1:12" s="10" customFormat="1" ht="76.5" customHeight="1">
      <c r="A56" s="12">
        <v>5</v>
      </c>
      <c r="B56" s="21" t="s">
        <v>79</v>
      </c>
      <c r="C56" s="41"/>
      <c r="D56" s="21"/>
      <c r="F56" s="33" t="s">
        <v>18</v>
      </c>
      <c r="G56" s="10">
        <v>1</v>
      </c>
      <c r="H56" s="2" t="s">
        <v>13</v>
      </c>
      <c r="I56" s="13">
        <v>250</v>
      </c>
      <c r="J56" s="13">
        <f t="shared" si="4"/>
        <v>250</v>
      </c>
      <c r="K56" s="14">
        <v>0.23</v>
      </c>
      <c r="L56" s="15">
        <f t="shared" si="5"/>
        <v>307.5</v>
      </c>
    </row>
    <row r="57" spans="1:12" s="10" customFormat="1" ht="72" customHeight="1">
      <c r="A57" s="12">
        <v>6</v>
      </c>
      <c r="B57" s="21" t="s">
        <v>66</v>
      </c>
      <c r="C57" s="41"/>
      <c r="D57" s="21"/>
      <c r="F57" s="10" t="s">
        <v>47</v>
      </c>
      <c r="G57" s="10">
        <v>2</v>
      </c>
      <c r="H57" s="2" t="s">
        <v>13</v>
      </c>
      <c r="I57" s="13">
        <v>80</v>
      </c>
      <c r="J57" s="13">
        <f t="shared" si="4"/>
        <v>160</v>
      </c>
      <c r="K57" s="14">
        <v>0.23</v>
      </c>
      <c r="L57" s="15">
        <f t="shared" si="5"/>
        <v>196.8</v>
      </c>
    </row>
    <row r="58" spans="1:12" s="10" customFormat="1" ht="84" customHeight="1">
      <c r="A58" s="12">
        <v>7</v>
      </c>
      <c r="B58" s="21" t="s">
        <v>64</v>
      </c>
      <c r="C58" s="41"/>
      <c r="D58" s="21"/>
      <c r="F58" s="10" t="s">
        <v>47</v>
      </c>
      <c r="G58" s="10">
        <v>1</v>
      </c>
      <c r="H58" s="2" t="s">
        <v>13</v>
      </c>
      <c r="I58" s="13">
        <v>130</v>
      </c>
      <c r="J58" s="13">
        <f t="shared" si="4"/>
        <v>130</v>
      </c>
      <c r="K58" s="14">
        <v>0.23</v>
      </c>
      <c r="L58" s="15">
        <f t="shared" si="5"/>
        <v>159.9</v>
      </c>
    </row>
    <row r="59" spans="1:12" ht="13.5" customHeight="1">
      <c r="A59" s="16" t="s">
        <v>14</v>
      </c>
      <c r="B59" s="16"/>
      <c r="C59" s="16"/>
      <c r="D59" s="16"/>
      <c r="E59" s="16"/>
      <c r="F59" s="16"/>
      <c r="G59" s="17"/>
      <c r="H59" s="16"/>
      <c r="I59" s="16" t="s">
        <v>15</v>
      </c>
      <c r="J59" s="18">
        <f>SUM(J52:J58)</f>
        <v>1850</v>
      </c>
      <c r="K59" s="3"/>
      <c r="L59" s="18">
        <f>SUM(L52:L58)</f>
        <v>2253</v>
      </c>
    </row>
    <row r="60" spans="1:12" ht="12.75" customHeight="1">
      <c r="A60" s="61" t="s">
        <v>30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3"/>
    </row>
    <row r="61" spans="1:12" ht="12.75" customHeight="1">
      <c r="A61" s="64" t="s">
        <v>31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6"/>
    </row>
    <row r="62" spans="1:12" ht="13.5" customHeight="1">
      <c r="A62" s="2" t="s">
        <v>1</v>
      </c>
      <c r="B62" s="2" t="s">
        <v>2</v>
      </c>
      <c r="C62" s="2" t="s">
        <v>3</v>
      </c>
      <c r="D62" s="2" t="s">
        <v>4</v>
      </c>
      <c r="E62" s="2" t="s">
        <v>5</v>
      </c>
      <c r="F62" s="2" t="s">
        <v>6</v>
      </c>
      <c r="G62" s="19" t="s">
        <v>7</v>
      </c>
      <c r="H62" s="2" t="s">
        <v>8</v>
      </c>
      <c r="I62" s="2" t="s">
        <v>9</v>
      </c>
      <c r="J62" s="2" t="s">
        <v>10</v>
      </c>
      <c r="K62" s="2" t="s">
        <v>11</v>
      </c>
      <c r="L62" s="20" t="s">
        <v>12</v>
      </c>
    </row>
    <row r="63" spans="1:12" ht="69" customHeight="1">
      <c r="A63" s="12">
        <v>1</v>
      </c>
      <c r="B63" s="21" t="s">
        <v>61</v>
      </c>
      <c r="C63" s="41"/>
      <c r="D63" s="21" t="s">
        <v>87</v>
      </c>
      <c r="E63" s="10"/>
      <c r="F63" s="33" t="s">
        <v>18</v>
      </c>
      <c r="G63" s="10">
        <v>1</v>
      </c>
      <c r="H63" s="12" t="s">
        <v>13</v>
      </c>
      <c r="I63" s="13">
        <v>450</v>
      </c>
      <c r="J63" s="13">
        <f>G63*I63</f>
        <v>450</v>
      </c>
      <c r="K63" s="14">
        <v>0.08</v>
      </c>
      <c r="L63" s="15">
        <f>J63+(K63*J63)</f>
        <v>486</v>
      </c>
    </row>
    <row r="64" spans="1:12" ht="57.75" customHeight="1">
      <c r="A64" s="12">
        <v>2</v>
      </c>
      <c r="B64" s="48" t="s">
        <v>109</v>
      </c>
      <c r="C64" s="8"/>
      <c r="D64" s="49" t="s">
        <v>111</v>
      </c>
      <c r="E64" s="10"/>
      <c r="F64" s="10" t="s">
        <v>47</v>
      </c>
      <c r="G64" s="10">
        <v>0</v>
      </c>
      <c r="H64" s="12" t="s">
        <v>13</v>
      </c>
      <c r="I64" s="13">
        <v>0</v>
      </c>
      <c r="J64" s="13">
        <f>G64*I64</f>
        <v>0</v>
      </c>
      <c r="K64" s="14">
        <v>0.23</v>
      </c>
      <c r="L64" s="15">
        <f>J64+(K64*J64)</f>
        <v>0</v>
      </c>
    </row>
    <row r="65" spans="1:12" ht="73.5" customHeight="1">
      <c r="A65" s="12">
        <v>3</v>
      </c>
      <c r="B65" s="21" t="s">
        <v>80</v>
      </c>
      <c r="C65" s="41"/>
      <c r="D65" s="21"/>
      <c r="E65" s="10"/>
      <c r="F65" s="33" t="s">
        <v>18</v>
      </c>
      <c r="G65" s="10">
        <v>1</v>
      </c>
      <c r="H65" s="12" t="s">
        <v>13</v>
      </c>
      <c r="I65" s="13">
        <v>0</v>
      </c>
      <c r="J65" s="13">
        <f>G65*I65</f>
        <v>0</v>
      </c>
      <c r="K65" s="14">
        <v>0.23</v>
      </c>
      <c r="L65" s="15">
        <f>J65+(K65*J65)</f>
        <v>0</v>
      </c>
    </row>
    <row r="66" spans="1:12" ht="17.25" customHeight="1">
      <c r="A66" s="16" t="s">
        <v>14</v>
      </c>
      <c r="B66" s="21"/>
      <c r="C66" s="41"/>
      <c r="D66" s="21"/>
      <c r="E66" s="10"/>
      <c r="F66" s="10"/>
      <c r="G66" s="10"/>
      <c r="H66" s="12"/>
      <c r="I66" s="16" t="s">
        <v>15</v>
      </c>
      <c r="J66" s="18">
        <f>SUM(J63:J65)</f>
        <v>450</v>
      </c>
      <c r="K66" s="14"/>
      <c r="L66" s="18">
        <f>SUM(L63:L65)</f>
        <v>486</v>
      </c>
    </row>
    <row r="67" spans="1:12" ht="13.5" customHeight="1">
      <c r="A67" s="64" t="s">
        <v>32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6"/>
    </row>
    <row r="68" spans="1:12" ht="14.25" customHeight="1">
      <c r="A68" s="25" t="s">
        <v>1</v>
      </c>
      <c r="B68" s="25" t="s">
        <v>2</v>
      </c>
      <c r="C68" s="25" t="s">
        <v>3</v>
      </c>
      <c r="D68" s="25" t="s">
        <v>4</v>
      </c>
      <c r="E68" s="25" t="s">
        <v>5</v>
      </c>
      <c r="F68" s="25" t="s">
        <v>6</v>
      </c>
      <c r="G68" s="46" t="s">
        <v>7</v>
      </c>
      <c r="H68" s="25" t="s">
        <v>8</v>
      </c>
      <c r="I68" s="25" t="s">
        <v>9</v>
      </c>
      <c r="J68" s="25" t="s">
        <v>10</v>
      </c>
      <c r="K68" s="25" t="s">
        <v>11</v>
      </c>
      <c r="L68" s="47" t="s">
        <v>12</v>
      </c>
    </row>
    <row r="69" spans="1:12" ht="54" customHeight="1">
      <c r="A69" s="12">
        <v>1</v>
      </c>
      <c r="B69" s="21" t="s">
        <v>62</v>
      </c>
      <c r="C69" s="8"/>
      <c r="D69" s="49" t="s">
        <v>112</v>
      </c>
      <c r="E69" s="10"/>
      <c r="F69" s="10" t="s">
        <v>18</v>
      </c>
      <c r="G69" s="10">
        <v>1</v>
      </c>
      <c r="H69" s="12" t="s">
        <v>13</v>
      </c>
      <c r="I69" s="13">
        <v>14000</v>
      </c>
      <c r="J69" s="13">
        <f aca="true" t="shared" si="6" ref="J69:J77">G69*I69</f>
        <v>14000</v>
      </c>
      <c r="K69" s="14">
        <v>0.23</v>
      </c>
      <c r="L69" s="15">
        <f aca="true" t="shared" si="7" ref="L69:L77">J69+(K69*J69)</f>
        <v>17220</v>
      </c>
    </row>
    <row r="70" spans="1:12" ht="69" customHeight="1">
      <c r="A70" s="2">
        <v>2</v>
      </c>
      <c r="B70" s="21" t="s">
        <v>60</v>
      </c>
      <c r="D70" s="21"/>
      <c r="E70" s="10"/>
      <c r="F70" s="33" t="s">
        <v>18</v>
      </c>
      <c r="G70" s="10">
        <v>1</v>
      </c>
      <c r="H70" s="2" t="s">
        <v>13</v>
      </c>
      <c r="I70" s="13">
        <v>450</v>
      </c>
      <c r="J70" s="13">
        <f t="shared" si="6"/>
        <v>450</v>
      </c>
      <c r="K70" s="14">
        <v>0.08</v>
      </c>
      <c r="L70" s="15">
        <f>J70+(K70*J70)</f>
        <v>486</v>
      </c>
    </row>
    <row r="71" spans="1:12" ht="68.25" customHeight="1">
      <c r="A71" s="2">
        <v>3</v>
      </c>
      <c r="B71" s="21" t="s">
        <v>26</v>
      </c>
      <c r="D71" s="21"/>
      <c r="E71" s="10"/>
      <c r="F71" s="33" t="s">
        <v>18</v>
      </c>
      <c r="G71" s="10">
        <v>1</v>
      </c>
      <c r="H71" s="2" t="s">
        <v>13</v>
      </c>
      <c r="I71" s="13">
        <v>300</v>
      </c>
      <c r="J71" s="13">
        <f t="shared" si="6"/>
        <v>300</v>
      </c>
      <c r="K71" s="14">
        <v>0.08</v>
      </c>
      <c r="L71" s="15">
        <f>J71+(K71*J71)</f>
        <v>324</v>
      </c>
    </row>
    <row r="72" spans="1:12" ht="57" customHeight="1">
      <c r="A72" s="12">
        <v>4</v>
      </c>
      <c r="B72" s="21" t="s">
        <v>114</v>
      </c>
      <c r="C72" s="8"/>
      <c r="D72" s="49" t="s">
        <v>113</v>
      </c>
      <c r="E72" s="10"/>
      <c r="F72" s="10" t="s">
        <v>47</v>
      </c>
      <c r="G72" s="10">
        <v>1</v>
      </c>
      <c r="H72" s="12" t="s">
        <v>13</v>
      </c>
      <c r="I72" s="13">
        <v>5000</v>
      </c>
      <c r="J72" s="13">
        <f t="shared" si="6"/>
        <v>5000</v>
      </c>
      <c r="K72" s="14">
        <v>0.23</v>
      </c>
      <c r="L72" s="15">
        <f t="shared" si="7"/>
        <v>6150</v>
      </c>
    </row>
    <row r="73" spans="1:12" ht="72" customHeight="1">
      <c r="A73" s="12">
        <v>5</v>
      </c>
      <c r="B73" s="21" t="s">
        <v>43</v>
      </c>
      <c r="C73" s="8"/>
      <c r="D73" s="22"/>
      <c r="E73" s="10"/>
      <c r="F73" s="10" t="s">
        <v>18</v>
      </c>
      <c r="G73" s="10">
        <v>1</v>
      </c>
      <c r="H73" s="12" t="s">
        <v>13</v>
      </c>
      <c r="I73" s="13">
        <v>400</v>
      </c>
      <c r="J73" s="13">
        <f t="shared" si="6"/>
        <v>400</v>
      </c>
      <c r="K73" s="14">
        <v>0.23</v>
      </c>
      <c r="L73" s="15">
        <f t="shared" si="7"/>
        <v>492</v>
      </c>
    </row>
    <row r="74" spans="1:12" ht="72.75" customHeight="1">
      <c r="A74" s="12">
        <v>6</v>
      </c>
      <c r="B74" s="21" t="s">
        <v>42</v>
      </c>
      <c r="C74" s="12"/>
      <c r="D74" s="21"/>
      <c r="E74" s="10"/>
      <c r="F74" s="10" t="s">
        <v>18</v>
      </c>
      <c r="G74" s="10">
        <v>4</v>
      </c>
      <c r="H74" s="12" t="s">
        <v>13</v>
      </c>
      <c r="I74" s="13">
        <v>150</v>
      </c>
      <c r="J74" s="13">
        <f t="shared" si="6"/>
        <v>600</v>
      </c>
      <c r="K74" s="14">
        <v>0.23</v>
      </c>
      <c r="L74" s="15">
        <f t="shared" si="7"/>
        <v>738</v>
      </c>
    </row>
    <row r="75" spans="1:12" ht="75" customHeight="1">
      <c r="A75" s="12">
        <v>7</v>
      </c>
      <c r="B75" s="21" t="s">
        <v>67</v>
      </c>
      <c r="C75" s="12"/>
      <c r="D75" s="21"/>
      <c r="E75" s="10"/>
      <c r="F75" s="10" t="s">
        <v>47</v>
      </c>
      <c r="G75" s="10">
        <v>1</v>
      </c>
      <c r="H75" s="12" t="s">
        <v>13</v>
      </c>
      <c r="I75" s="13">
        <v>180</v>
      </c>
      <c r="J75" s="13">
        <f t="shared" si="6"/>
        <v>180</v>
      </c>
      <c r="K75" s="14">
        <v>0.23</v>
      </c>
      <c r="L75" s="15">
        <f t="shared" si="7"/>
        <v>221.4</v>
      </c>
    </row>
    <row r="76" spans="1:12" ht="66" customHeight="1">
      <c r="A76" s="12">
        <v>8</v>
      </c>
      <c r="B76" s="21" t="s">
        <v>68</v>
      </c>
      <c r="C76" s="12"/>
      <c r="D76" s="21"/>
      <c r="E76" s="8"/>
      <c r="F76" s="10" t="s">
        <v>47</v>
      </c>
      <c r="G76" s="10">
        <v>1</v>
      </c>
      <c r="H76" s="12" t="s">
        <v>13</v>
      </c>
      <c r="I76" s="13">
        <v>200</v>
      </c>
      <c r="J76" s="13">
        <f t="shared" si="6"/>
        <v>200</v>
      </c>
      <c r="K76" s="14">
        <v>0.23</v>
      </c>
      <c r="L76" s="15">
        <f>J76+(K76*J76)</f>
        <v>246</v>
      </c>
    </row>
    <row r="77" spans="1:12" ht="72" customHeight="1">
      <c r="A77" s="12">
        <v>9</v>
      </c>
      <c r="B77" s="21" t="s">
        <v>63</v>
      </c>
      <c r="C77" s="12"/>
      <c r="D77" s="21"/>
      <c r="E77" s="8"/>
      <c r="F77" s="10" t="s">
        <v>47</v>
      </c>
      <c r="G77" s="10">
        <v>1</v>
      </c>
      <c r="H77" s="12" t="s">
        <v>13</v>
      </c>
      <c r="I77" s="13">
        <v>1298</v>
      </c>
      <c r="J77" s="13">
        <f t="shared" si="6"/>
        <v>1298</v>
      </c>
      <c r="K77" s="14">
        <v>0.23</v>
      </c>
      <c r="L77" s="15">
        <f t="shared" si="7"/>
        <v>1596.54</v>
      </c>
    </row>
    <row r="78" spans="1:12" ht="15.75" customHeight="1">
      <c r="A78" s="16" t="s">
        <v>14</v>
      </c>
      <c r="B78" s="21"/>
      <c r="C78" s="12"/>
      <c r="D78" s="21"/>
      <c r="E78" s="8"/>
      <c r="F78" s="10"/>
      <c r="G78" s="10"/>
      <c r="H78" s="12"/>
      <c r="I78" s="16" t="s">
        <v>15</v>
      </c>
      <c r="J78" s="18">
        <f>SUM(J69:J77)</f>
        <v>22428</v>
      </c>
      <c r="K78" s="14"/>
      <c r="L78" s="18">
        <f>SUM(L69:L77)</f>
        <v>27473.940000000002</v>
      </c>
    </row>
    <row r="79" spans="1:12" ht="17.25" customHeight="1">
      <c r="A79" s="64" t="s">
        <v>33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6"/>
    </row>
    <row r="80" spans="1:12" ht="17.25" customHeight="1">
      <c r="A80" s="25" t="s">
        <v>1</v>
      </c>
      <c r="B80" s="25" t="s">
        <v>2</v>
      </c>
      <c r="C80" s="25" t="s">
        <v>3</v>
      </c>
      <c r="D80" s="25" t="s">
        <v>4</v>
      </c>
      <c r="E80" s="25" t="s">
        <v>5</v>
      </c>
      <c r="F80" s="25" t="s">
        <v>6</v>
      </c>
      <c r="G80" s="46" t="s">
        <v>7</v>
      </c>
      <c r="H80" s="25" t="s">
        <v>8</v>
      </c>
      <c r="I80" s="25" t="s">
        <v>9</v>
      </c>
      <c r="J80" s="25" t="s">
        <v>10</v>
      </c>
      <c r="K80" s="25" t="s">
        <v>11</v>
      </c>
      <c r="L80" s="47" t="s">
        <v>12</v>
      </c>
    </row>
    <row r="81" spans="1:12" ht="44.25" customHeight="1">
      <c r="A81" s="25">
        <v>1</v>
      </c>
      <c r="B81" s="25"/>
      <c r="C81" s="25"/>
      <c r="D81" s="25"/>
      <c r="E81" s="25"/>
      <c r="F81" s="25"/>
      <c r="G81" s="46"/>
      <c r="H81" s="25"/>
      <c r="I81" s="25"/>
      <c r="J81" s="13">
        <f>G81*I81</f>
        <v>0</v>
      </c>
      <c r="K81" s="25"/>
      <c r="L81" s="15">
        <f>J81+(K81*J81)</f>
        <v>0</v>
      </c>
    </row>
    <row r="82" spans="1:12" ht="17.25" customHeight="1">
      <c r="A82" s="16" t="s">
        <v>14</v>
      </c>
      <c r="B82" s="16"/>
      <c r="C82" s="16"/>
      <c r="D82" s="16"/>
      <c r="E82" s="16"/>
      <c r="F82" s="16"/>
      <c r="G82" s="17"/>
      <c r="H82" s="16"/>
      <c r="I82" s="16" t="s">
        <v>15</v>
      </c>
      <c r="J82" s="18">
        <f>SUM(J81:J81)</f>
        <v>0</v>
      </c>
      <c r="K82" s="3"/>
      <c r="L82" s="18">
        <f>SUM(L81:L81)</f>
        <v>0</v>
      </c>
    </row>
    <row r="83" spans="1:12" ht="17.25" customHeight="1">
      <c r="A83" s="58" t="s">
        <v>34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60"/>
    </row>
    <row r="84" spans="1:12" ht="17.25" customHeight="1">
      <c r="A84" s="45" t="s">
        <v>35</v>
      </c>
      <c r="B84" s="41" t="s">
        <v>2</v>
      </c>
      <c r="C84" s="41" t="s">
        <v>3</v>
      </c>
      <c r="D84" s="41" t="s">
        <v>4</v>
      </c>
      <c r="E84" s="41" t="s">
        <v>5</v>
      </c>
      <c r="F84" s="41" t="s">
        <v>6</v>
      </c>
      <c r="G84" s="42" t="s">
        <v>7</v>
      </c>
      <c r="H84" s="41" t="s">
        <v>8</v>
      </c>
      <c r="I84" s="41" t="s">
        <v>9</v>
      </c>
      <c r="J84" s="15" t="s">
        <v>10</v>
      </c>
      <c r="K84" s="3" t="s">
        <v>11</v>
      </c>
      <c r="L84" s="15" t="s">
        <v>12</v>
      </c>
    </row>
    <row r="85" spans="1:12" ht="54.75" customHeight="1">
      <c r="A85" s="12">
        <v>1</v>
      </c>
      <c r="B85" s="21" t="s">
        <v>69</v>
      </c>
      <c r="C85" s="8"/>
      <c r="D85" s="29"/>
      <c r="E85" s="10"/>
      <c r="F85" s="10" t="s">
        <v>47</v>
      </c>
      <c r="G85" s="10">
        <v>1</v>
      </c>
      <c r="H85" s="12" t="s">
        <v>13</v>
      </c>
      <c r="I85" s="13">
        <v>400</v>
      </c>
      <c r="J85" s="13">
        <f aca="true" t="shared" si="8" ref="J85:J90">G85*I85</f>
        <v>400</v>
      </c>
      <c r="K85" s="14">
        <v>0.23</v>
      </c>
      <c r="L85" s="15">
        <f aca="true" t="shared" si="9" ref="L85:L91">J85+(K85*J85)</f>
        <v>492</v>
      </c>
    </row>
    <row r="86" spans="1:12" ht="63" customHeight="1">
      <c r="A86" s="45">
        <v>2</v>
      </c>
      <c r="B86" s="43" t="s">
        <v>70</v>
      </c>
      <c r="C86" s="41"/>
      <c r="D86" s="43"/>
      <c r="E86" s="41"/>
      <c r="F86" s="10" t="s">
        <v>47</v>
      </c>
      <c r="G86" s="42">
        <v>1</v>
      </c>
      <c r="H86" s="41" t="s">
        <v>13</v>
      </c>
      <c r="I86" s="44">
        <v>2300</v>
      </c>
      <c r="J86" s="13">
        <f t="shared" si="8"/>
        <v>2300</v>
      </c>
      <c r="K86" s="14">
        <v>0.23</v>
      </c>
      <c r="L86" s="15">
        <f t="shared" si="9"/>
        <v>2829</v>
      </c>
    </row>
    <row r="87" spans="1:12" ht="61.5" customHeight="1">
      <c r="A87" s="45">
        <v>3</v>
      </c>
      <c r="B87" s="43" t="s">
        <v>115</v>
      </c>
      <c r="C87" s="41"/>
      <c r="D87" s="43"/>
      <c r="E87" s="41"/>
      <c r="F87" s="10" t="s">
        <v>47</v>
      </c>
      <c r="G87" s="42">
        <v>1</v>
      </c>
      <c r="H87" s="41" t="s">
        <v>13</v>
      </c>
      <c r="I87" s="44">
        <v>400</v>
      </c>
      <c r="J87" s="13">
        <f t="shared" si="8"/>
        <v>400</v>
      </c>
      <c r="K87" s="14">
        <v>0.23</v>
      </c>
      <c r="L87" s="15">
        <f t="shared" si="9"/>
        <v>492</v>
      </c>
    </row>
    <row r="88" spans="1:12" ht="60" customHeight="1">
      <c r="A88" s="45">
        <v>4</v>
      </c>
      <c r="B88" s="41" t="s">
        <v>82</v>
      </c>
      <c r="C88" s="41"/>
      <c r="D88" s="50"/>
      <c r="E88" s="41"/>
      <c r="F88" s="10" t="s">
        <v>47</v>
      </c>
      <c r="G88" s="42">
        <v>1</v>
      </c>
      <c r="H88" s="41" t="s">
        <v>13</v>
      </c>
      <c r="I88" s="44">
        <v>800</v>
      </c>
      <c r="J88" s="13">
        <f t="shared" si="8"/>
        <v>800</v>
      </c>
      <c r="K88" s="14">
        <v>0.23</v>
      </c>
      <c r="L88" s="15">
        <f t="shared" si="9"/>
        <v>984</v>
      </c>
    </row>
    <row r="89" spans="1:12" ht="63.75" customHeight="1">
      <c r="A89" s="45">
        <v>5</v>
      </c>
      <c r="B89" s="21" t="s">
        <v>44</v>
      </c>
      <c r="C89" s="41"/>
      <c r="D89" s="21" t="s">
        <v>116</v>
      </c>
      <c r="E89" s="41"/>
      <c r="F89" s="10" t="s">
        <v>47</v>
      </c>
      <c r="G89" s="10">
        <v>1</v>
      </c>
      <c r="H89" s="41" t="s">
        <v>58</v>
      </c>
      <c r="I89" s="13">
        <v>2500</v>
      </c>
      <c r="J89" s="13">
        <f t="shared" si="8"/>
        <v>2500</v>
      </c>
      <c r="K89" s="14">
        <v>0.23</v>
      </c>
      <c r="L89" s="15">
        <f t="shared" si="9"/>
        <v>3075</v>
      </c>
    </row>
    <row r="90" spans="1:12" ht="45.75" customHeight="1">
      <c r="A90" s="45">
        <v>6</v>
      </c>
      <c r="B90" s="41" t="s">
        <v>71</v>
      </c>
      <c r="C90" s="41"/>
      <c r="D90" s="50"/>
      <c r="E90" s="43"/>
      <c r="F90" s="10" t="s">
        <v>18</v>
      </c>
      <c r="G90" s="42">
        <v>0</v>
      </c>
      <c r="H90" s="41" t="s">
        <v>13</v>
      </c>
      <c r="I90" s="44">
        <v>0</v>
      </c>
      <c r="J90" s="13">
        <f t="shared" si="8"/>
        <v>0</v>
      </c>
      <c r="K90" s="14">
        <v>0.23</v>
      </c>
      <c r="L90" s="15">
        <f t="shared" si="9"/>
        <v>0</v>
      </c>
    </row>
    <row r="91" spans="1:12" ht="53.25" customHeight="1">
      <c r="A91" s="45">
        <v>7</v>
      </c>
      <c r="B91" s="21" t="s">
        <v>81</v>
      </c>
      <c r="C91" s="41"/>
      <c r="D91" s="21"/>
      <c r="E91" s="41"/>
      <c r="F91" s="10" t="s">
        <v>47</v>
      </c>
      <c r="G91" s="10">
        <v>1</v>
      </c>
      <c r="H91" s="41" t="s">
        <v>58</v>
      </c>
      <c r="I91" s="13">
        <v>700</v>
      </c>
      <c r="J91" s="13">
        <f>G91*I91</f>
        <v>700</v>
      </c>
      <c r="K91" s="14">
        <v>0.23</v>
      </c>
      <c r="L91" s="15">
        <f t="shared" si="9"/>
        <v>861</v>
      </c>
    </row>
    <row r="92" spans="1:12" ht="18" customHeight="1">
      <c r="A92" s="51" t="s">
        <v>14</v>
      </c>
      <c r="B92" s="41"/>
      <c r="C92" s="41"/>
      <c r="D92" s="50"/>
      <c r="E92" s="41"/>
      <c r="F92" s="41"/>
      <c r="G92" s="42"/>
      <c r="H92" s="41"/>
      <c r="I92" s="16" t="s">
        <v>15</v>
      </c>
      <c r="J92" s="18">
        <f>SUM(J86:J90)</f>
        <v>6000</v>
      </c>
      <c r="K92" s="14"/>
      <c r="L92" s="18">
        <f>SUM(L85:L91)</f>
        <v>8733</v>
      </c>
    </row>
    <row r="93" spans="1:12" ht="15.75" customHeight="1">
      <c r="A93" s="61" t="s">
        <v>36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3"/>
    </row>
    <row r="94" spans="1:12" ht="32.25" customHeight="1">
      <c r="A94" s="2" t="s">
        <v>1</v>
      </c>
      <c r="B94" s="2" t="s">
        <v>2</v>
      </c>
      <c r="C94" s="2" t="s">
        <v>3</v>
      </c>
      <c r="D94" s="2" t="s">
        <v>4</v>
      </c>
      <c r="E94" s="2" t="s">
        <v>5</v>
      </c>
      <c r="F94" s="2" t="s">
        <v>6</v>
      </c>
      <c r="G94" s="19" t="s">
        <v>7</v>
      </c>
      <c r="H94" s="2" t="s">
        <v>8</v>
      </c>
      <c r="I94" s="2" t="s">
        <v>9</v>
      </c>
      <c r="J94" s="2" t="s">
        <v>10</v>
      </c>
      <c r="K94" s="2" t="s">
        <v>11</v>
      </c>
      <c r="L94" s="20" t="s">
        <v>12</v>
      </c>
    </row>
    <row r="95" spans="1:12" ht="12.75">
      <c r="A95" s="12">
        <v>1</v>
      </c>
      <c r="B95" s="21" t="s">
        <v>37</v>
      </c>
      <c r="C95" s="12"/>
      <c r="D95" s="21"/>
      <c r="E95" s="10"/>
      <c r="F95" s="10" t="s">
        <v>18</v>
      </c>
      <c r="G95" s="10">
        <v>1</v>
      </c>
      <c r="H95" s="12" t="s">
        <v>13</v>
      </c>
      <c r="I95" s="13">
        <v>1500</v>
      </c>
      <c r="J95" s="13">
        <f>G95*I95</f>
        <v>1500</v>
      </c>
      <c r="K95" s="14">
        <v>0.23</v>
      </c>
      <c r="L95" s="15">
        <f aca="true" t="shared" si="10" ref="L95:L103">J95+(K95*J95)</f>
        <v>1845</v>
      </c>
    </row>
    <row r="96" spans="1:12" ht="25.5">
      <c r="A96" s="12">
        <v>2</v>
      </c>
      <c r="B96" s="21" t="s">
        <v>38</v>
      </c>
      <c r="C96" s="12"/>
      <c r="D96" s="21"/>
      <c r="E96" s="10"/>
      <c r="F96" s="10" t="s">
        <v>18</v>
      </c>
      <c r="G96" s="10">
        <v>1</v>
      </c>
      <c r="H96" s="12">
        <v>0</v>
      </c>
      <c r="I96" s="13">
        <v>900</v>
      </c>
      <c r="J96" s="13">
        <f>G96*I96</f>
        <v>900</v>
      </c>
      <c r="K96" s="14">
        <v>0.23</v>
      </c>
      <c r="L96" s="15">
        <f t="shared" si="10"/>
        <v>1107</v>
      </c>
    </row>
    <row r="97" spans="1:12" ht="27" customHeight="1">
      <c r="A97" s="12">
        <v>3</v>
      </c>
      <c r="B97" s="21" t="s">
        <v>39</v>
      </c>
      <c r="C97" s="12"/>
      <c r="D97" s="21"/>
      <c r="E97" s="10"/>
      <c r="F97" s="10" t="s">
        <v>18</v>
      </c>
      <c r="G97" s="10">
        <v>1</v>
      </c>
      <c r="H97" s="12" t="s">
        <v>13</v>
      </c>
      <c r="I97" s="13">
        <v>800</v>
      </c>
      <c r="J97" s="13">
        <f>G97*I97</f>
        <v>800</v>
      </c>
      <c r="K97" s="14">
        <v>0.23</v>
      </c>
      <c r="L97" s="15">
        <f t="shared" si="10"/>
        <v>984</v>
      </c>
    </row>
    <row r="98" spans="1:12" ht="34.5" customHeight="1">
      <c r="A98" s="12">
        <v>4</v>
      </c>
      <c r="B98" s="21" t="s">
        <v>41</v>
      </c>
      <c r="C98" s="12"/>
      <c r="D98" s="21"/>
      <c r="E98" s="10"/>
      <c r="F98" s="10" t="s">
        <v>18</v>
      </c>
      <c r="G98" s="10">
        <v>1</v>
      </c>
      <c r="H98" s="12" t="s">
        <v>13</v>
      </c>
      <c r="I98" s="13">
        <v>1200</v>
      </c>
      <c r="J98" s="13">
        <f>G98*I98</f>
        <v>1200</v>
      </c>
      <c r="K98" s="14">
        <v>0.23</v>
      </c>
      <c r="L98" s="15">
        <f t="shared" si="10"/>
        <v>1476</v>
      </c>
    </row>
    <row r="99" spans="1:12" ht="30.75" customHeight="1">
      <c r="A99" s="12">
        <v>5</v>
      </c>
      <c r="B99" s="21" t="s">
        <v>86</v>
      </c>
      <c r="C99" s="12"/>
      <c r="D99" s="21"/>
      <c r="E99" s="10"/>
      <c r="F99" s="10" t="s">
        <v>18</v>
      </c>
      <c r="G99" s="10">
        <v>1</v>
      </c>
      <c r="H99" s="12" t="s">
        <v>13</v>
      </c>
      <c r="I99" s="13">
        <v>400</v>
      </c>
      <c r="J99" s="13">
        <f>I99*G99</f>
        <v>400</v>
      </c>
      <c r="K99" s="14">
        <v>0.23</v>
      </c>
      <c r="L99" s="15">
        <f t="shared" si="10"/>
        <v>492</v>
      </c>
    </row>
    <row r="100" spans="1:12" ht="27" customHeight="1">
      <c r="A100" s="12">
        <v>6</v>
      </c>
      <c r="B100" s="21" t="s">
        <v>131</v>
      </c>
      <c r="C100" s="12"/>
      <c r="D100" s="21"/>
      <c r="E100" s="10"/>
      <c r="F100" s="10" t="s">
        <v>18</v>
      </c>
      <c r="G100" s="10">
        <v>1</v>
      </c>
      <c r="H100" s="12" t="s">
        <v>13</v>
      </c>
      <c r="I100" s="13">
        <v>0</v>
      </c>
      <c r="J100" s="13">
        <f>I100*G100</f>
        <v>0</v>
      </c>
      <c r="K100" s="14">
        <v>0.23</v>
      </c>
      <c r="L100" s="15">
        <f t="shared" si="10"/>
        <v>0</v>
      </c>
    </row>
    <row r="101" spans="1:12" ht="22.5" customHeight="1">
      <c r="A101" s="12">
        <v>7</v>
      </c>
      <c r="B101" s="21" t="s">
        <v>40</v>
      </c>
      <c r="C101" s="12"/>
      <c r="D101" s="21"/>
      <c r="E101" s="10"/>
      <c r="F101" s="10" t="s">
        <v>18</v>
      </c>
      <c r="G101" s="10">
        <v>1</v>
      </c>
      <c r="H101" s="12" t="s">
        <v>13</v>
      </c>
      <c r="I101" s="13">
        <v>0</v>
      </c>
      <c r="J101" s="13">
        <f>I101*G101</f>
        <v>0</v>
      </c>
      <c r="K101" s="14">
        <v>0.23</v>
      </c>
      <c r="L101" s="15">
        <f t="shared" si="10"/>
        <v>0</v>
      </c>
    </row>
    <row r="102" spans="1:12" ht="36" customHeight="1">
      <c r="A102" s="12">
        <v>8</v>
      </c>
      <c r="B102" s="21" t="s">
        <v>72</v>
      </c>
      <c r="C102" s="12"/>
      <c r="D102" s="21"/>
      <c r="E102" s="10"/>
      <c r="F102" s="10" t="s">
        <v>18</v>
      </c>
      <c r="G102" s="10">
        <v>1</v>
      </c>
      <c r="H102" s="12" t="s">
        <v>13</v>
      </c>
      <c r="I102" s="13">
        <v>1200</v>
      </c>
      <c r="J102" s="13">
        <f>G102*I102</f>
        <v>1200</v>
      </c>
      <c r="K102" s="14">
        <v>0.23</v>
      </c>
      <c r="L102" s="15">
        <f t="shared" si="10"/>
        <v>1476</v>
      </c>
    </row>
    <row r="103" spans="1:12" ht="36" customHeight="1">
      <c r="A103" s="12">
        <v>9</v>
      </c>
      <c r="B103" s="21" t="s">
        <v>127</v>
      </c>
      <c r="C103" s="12"/>
      <c r="D103" s="21" t="s">
        <v>128</v>
      </c>
      <c r="E103" s="10"/>
      <c r="F103" s="10" t="s">
        <v>47</v>
      </c>
      <c r="G103" s="10">
        <v>1</v>
      </c>
      <c r="H103" s="12" t="s">
        <v>129</v>
      </c>
      <c r="I103" s="13">
        <v>0</v>
      </c>
      <c r="J103" s="13">
        <f>G103*I103</f>
        <v>0</v>
      </c>
      <c r="K103" s="14">
        <v>0.08</v>
      </c>
      <c r="L103" s="15">
        <f t="shared" si="10"/>
        <v>0</v>
      </c>
    </row>
    <row r="104" spans="1:12" ht="18" customHeight="1">
      <c r="A104" s="16" t="s">
        <v>73</v>
      </c>
      <c r="B104" s="16"/>
      <c r="C104" s="16"/>
      <c r="D104" s="16"/>
      <c r="E104" s="16"/>
      <c r="F104" s="16"/>
      <c r="G104" s="17"/>
      <c r="H104" s="16"/>
      <c r="I104" s="16" t="s">
        <v>15</v>
      </c>
      <c r="J104" s="18">
        <f>SUM(J95:J102)</f>
        <v>6000</v>
      </c>
      <c r="K104" s="3"/>
      <c r="L104" s="18">
        <f>SUM(L95:L103)</f>
        <v>7380</v>
      </c>
    </row>
    <row r="105" spans="1:12" ht="25.5" customHeight="1">
      <c r="A105" s="16"/>
      <c r="B105" s="16"/>
      <c r="C105" s="16"/>
      <c r="D105" s="16"/>
      <c r="E105" s="16"/>
      <c r="F105" s="16"/>
      <c r="G105" s="17"/>
      <c r="H105" s="16"/>
      <c r="I105" s="16"/>
      <c r="J105" s="18"/>
      <c r="K105" s="3"/>
      <c r="L105" s="18"/>
    </row>
    <row r="106" spans="1:12" ht="12.75">
      <c r="A106" s="52"/>
      <c r="B106" s="52"/>
      <c r="C106" s="52"/>
      <c r="D106" s="52"/>
      <c r="E106" s="52"/>
      <c r="F106" s="52"/>
      <c r="G106" s="53"/>
      <c r="H106" s="52"/>
      <c r="I106" s="52" t="s">
        <v>15</v>
      </c>
      <c r="J106" s="54" t="e">
        <f>SUM(#REF!,J104,J92,J82,J78,J66,J59,J49,J42,J25,J16,J11,J6)</f>
        <v>#REF!</v>
      </c>
      <c r="K106" s="55"/>
      <c r="L106" s="54">
        <f>SUM(L104,L92,L82,L78,L66,L59,L49,L42,L25,L16,L11,L6)</f>
        <v>101071.14000000001</v>
      </c>
    </row>
    <row r="107" ht="12.75"/>
    <row r="108" ht="12.75">
      <c r="L108" s="15"/>
    </row>
    <row r="109" spans="1:12" s="7" customFormat="1" ht="12.75">
      <c r="A109" s="57" t="s">
        <v>92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</row>
    <row r="110" ht="12.75"/>
  </sheetData>
  <sheetProtection selectLockedCells="1" selectUnlockedCells="1"/>
  <mergeCells count="17">
    <mergeCell ref="A26:L26"/>
    <mergeCell ref="A1:L1"/>
    <mergeCell ref="A2:L2"/>
    <mergeCell ref="A7:L7"/>
    <mergeCell ref="A12:L12"/>
    <mergeCell ref="A17:L17"/>
    <mergeCell ref="C4:D4"/>
    <mergeCell ref="C5:D5"/>
    <mergeCell ref="A109:L109"/>
    <mergeCell ref="A83:L83"/>
    <mergeCell ref="A93:L93"/>
    <mergeCell ref="A43:L43"/>
    <mergeCell ref="A50:L50"/>
    <mergeCell ref="A60:L60"/>
    <mergeCell ref="A61:L61"/>
    <mergeCell ref="A67:L67"/>
    <mergeCell ref="A79:L79"/>
  </mergeCells>
  <hyperlinks>
    <hyperlink ref="C4" r:id="rId1" display="Wersja Casual - mieszkanie ok. 45 mkw z sufitami podwieszanymi, spore zmiany w elektryce i oświetleniu."/>
    <hyperlink ref="D28" r:id="rId2" display="Produkty wyposażenia łazienek zamawiane w sklepie internetowy Sanitbuy.pl"/>
    <hyperlink ref="C4:D4" r:id="rId3" display="Wersja &quot;wchodzisz i mieszkasz&quot; - mieszkanie ok. 45 mkw. Gładzie, sufity podwieszane, spore zmiany w elektryce i hydraulice, montaż oświetlenia, ozdobne elementy np. cegła, tapeta itp. Więcej informacji w podstronie o standardzie &quot;wchodzisz i mieszkasz&quot; "/>
  </hyperlinks>
  <printOptions gridLines="1"/>
  <pageMargins left="0.7875" right="0.7875" top="0.7875" bottom="0.9263888888888889" header="0.5118055555555555" footer="0.7875"/>
  <pageSetup firstPageNumber="1" useFirstPageNumber="1" fitToHeight="10" fitToWidth="1" horizontalDpi="300" verticalDpi="300" orientation="landscape" paperSize="9" scale="73" r:id="rId5"/>
  <headerFooter alignWithMargins="0">
    <oddFooter>&amp;CStrona &amp;P</oddFooter>
  </headerFooter>
  <colBreaks count="1" manualBreakCount="1">
    <brk id="2" max="6553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Michał</cp:lastModifiedBy>
  <dcterms:created xsi:type="dcterms:W3CDTF">2015-12-11T19:08:17Z</dcterms:created>
  <dcterms:modified xsi:type="dcterms:W3CDTF">2021-04-15T08:57:25Z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